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13_ncr:1_{C784C78F-602E-4A09-AA3E-D7BB01D468C6}" xr6:coauthVersionLast="36" xr6:coauthVersionMax="36" xr10:uidLastSave="{00000000-0000-0000-0000-000000000000}"/>
  <bookViews>
    <workbookView xWindow="0" yWindow="0" windowWidth="13560" windowHeight="12585" xr2:uid="{00000000-000D-0000-FFFF-FFFF00000000}"/>
  </bookViews>
  <sheets>
    <sheet name="Cost Summary" sheetId="12" r:id="rId1"/>
    <sheet name="Civil" sheetId="1" r:id="rId2"/>
    <sheet name="SD" sheetId="2" state="hidden" r:id="rId3"/>
    <sheet name="Gardern" sheetId="3" r:id="rId4"/>
    <sheet name="Sheet1" sheetId="10" state="hidden" r:id="rId5"/>
    <sheet name="furniture" sheetId="4" r:id="rId6"/>
    <sheet name="Kitchen eqp" sheetId="5" r:id="rId7"/>
    <sheet name="HVAC" sheetId="6" r:id="rId8"/>
    <sheet name="Fire" sheetId="13" r:id="rId9"/>
    <sheet name="Plumbing" sheetId="8" r:id="rId10"/>
    <sheet name="Electrical (2)" sheetId="15" r:id="rId11"/>
  </sheets>
  <externalReferences>
    <externalReference r:id="rId12"/>
  </externalReferences>
  <definedNames>
    <definedName name="_xlnm.Print_Area" localSheetId="1">Civil!$A$1:$F$153</definedName>
    <definedName name="_xlnm.Print_Area" localSheetId="0">'Cost Summary'!$A$1:$C$36</definedName>
    <definedName name="_xlnm.Print_Area" localSheetId="10">'Electrical (2)'!$A$1:$I$385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2" l="1"/>
  <c r="C14" i="12"/>
  <c r="I71" i="6"/>
  <c r="C16" i="12" s="1"/>
  <c r="H71" i="6"/>
  <c r="G71" i="6"/>
  <c r="F90" i="5"/>
  <c r="F21" i="4"/>
  <c r="C12" i="12" s="1"/>
  <c r="F77" i="13"/>
  <c r="D44" i="1"/>
  <c r="F44" i="1" s="1"/>
  <c r="F31" i="1" l="1"/>
  <c r="F76" i="1"/>
  <c r="F91" i="1"/>
  <c r="F131" i="1"/>
  <c r="F17" i="1"/>
  <c r="F26" i="1"/>
  <c r="F27" i="1"/>
  <c r="F28" i="1"/>
  <c r="F30" i="1"/>
  <c r="F37" i="1"/>
  <c r="F38" i="1"/>
  <c r="F40" i="1"/>
  <c r="F41" i="1"/>
  <c r="F46" i="1"/>
  <c r="F64" i="1"/>
  <c r="F65" i="1"/>
  <c r="F66" i="1"/>
  <c r="F67" i="1"/>
  <c r="F69" i="1"/>
  <c r="F70" i="1"/>
  <c r="F80" i="1"/>
  <c r="F86" i="1"/>
  <c r="F88" i="1"/>
  <c r="F92" i="1"/>
  <c r="F93" i="1"/>
  <c r="F94" i="1"/>
  <c r="F95" i="1"/>
  <c r="F96" i="1"/>
  <c r="F98" i="1"/>
  <c r="F100" i="1"/>
  <c r="F106" i="1"/>
  <c r="F113" i="1"/>
  <c r="F117" i="1"/>
  <c r="F120" i="1"/>
  <c r="F124" i="1"/>
  <c r="F130" i="1"/>
  <c r="F132" i="1"/>
  <c r="F136" i="1"/>
  <c r="F137" i="1"/>
  <c r="F138" i="1"/>
  <c r="F144" i="1"/>
  <c r="F148" i="1"/>
  <c r="F150" i="1"/>
  <c r="F152" i="1"/>
  <c r="G8" i="15"/>
  <c r="H8" i="15"/>
  <c r="G9" i="15"/>
  <c r="H9" i="15"/>
  <c r="G10" i="15"/>
  <c r="I10" i="15" s="1"/>
  <c r="H10" i="15"/>
  <c r="G11" i="15"/>
  <c r="H11" i="15"/>
  <c r="G12" i="15"/>
  <c r="H12" i="15"/>
  <c r="G14" i="15"/>
  <c r="H14" i="15"/>
  <c r="G15" i="15"/>
  <c r="H15" i="15"/>
  <c r="G16" i="15"/>
  <c r="H16" i="15"/>
  <c r="G17" i="15"/>
  <c r="H17" i="15"/>
  <c r="G18" i="15"/>
  <c r="H18" i="15"/>
  <c r="G20" i="15"/>
  <c r="H20" i="15"/>
  <c r="G21" i="15"/>
  <c r="I21" i="15" s="1"/>
  <c r="H21" i="15"/>
  <c r="G22" i="15"/>
  <c r="H22" i="15"/>
  <c r="G23" i="15"/>
  <c r="H23" i="15"/>
  <c r="I23" i="15"/>
  <c r="G24" i="15"/>
  <c r="I24" i="15" s="1"/>
  <c r="H24" i="15"/>
  <c r="G25" i="15"/>
  <c r="H25" i="15"/>
  <c r="G26" i="15"/>
  <c r="I26" i="15" s="1"/>
  <c r="H26" i="15"/>
  <c r="G27" i="15"/>
  <c r="H27" i="15"/>
  <c r="G28" i="15"/>
  <c r="I28" i="15" s="1"/>
  <c r="H28" i="15"/>
  <c r="I29" i="15"/>
  <c r="G30" i="15"/>
  <c r="H30" i="15"/>
  <c r="G31" i="15"/>
  <c r="H31" i="15"/>
  <c r="G32" i="15"/>
  <c r="I32" i="15" s="1"/>
  <c r="H32" i="15"/>
  <c r="G33" i="15"/>
  <c r="H33" i="15"/>
  <c r="G34" i="15"/>
  <c r="H34" i="15"/>
  <c r="G37" i="15"/>
  <c r="H37" i="15"/>
  <c r="G39" i="15"/>
  <c r="H39" i="15"/>
  <c r="G41" i="15"/>
  <c r="H41" i="15"/>
  <c r="G43" i="15"/>
  <c r="H43" i="15"/>
  <c r="G44" i="15"/>
  <c r="H44" i="15"/>
  <c r="G45" i="15"/>
  <c r="H45" i="15"/>
  <c r="G46" i="15"/>
  <c r="H46" i="15"/>
  <c r="G47" i="15"/>
  <c r="H47" i="15"/>
  <c r="G48" i="15"/>
  <c r="H48" i="15"/>
  <c r="G49" i="15"/>
  <c r="I49" i="15" s="1"/>
  <c r="H49" i="15"/>
  <c r="G50" i="15"/>
  <c r="H50" i="15"/>
  <c r="G52" i="15"/>
  <c r="H52" i="15"/>
  <c r="G53" i="15"/>
  <c r="H53" i="15"/>
  <c r="G54" i="15"/>
  <c r="I54" i="15" s="1"/>
  <c r="H54" i="15"/>
  <c r="G55" i="15"/>
  <c r="H55" i="15"/>
  <c r="G56" i="15"/>
  <c r="H56" i="15"/>
  <c r="G58" i="15"/>
  <c r="H58" i="15"/>
  <c r="G59" i="15"/>
  <c r="I59" i="15" s="1"/>
  <c r="H59" i="15"/>
  <c r="G61" i="15"/>
  <c r="H61" i="15"/>
  <c r="G62" i="15"/>
  <c r="I62" i="15" s="1"/>
  <c r="H62" i="15"/>
  <c r="G63" i="15"/>
  <c r="H63" i="15"/>
  <c r="G64" i="15"/>
  <c r="I64" i="15" s="1"/>
  <c r="H64" i="15"/>
  <c r="G65" i="15"/>
  <c r="H65" i="15"/>
  <c r="G67" i="15"/>
  <c r="I67" i="15" s="1"/>
  <c r="H67" i="15"/>
  <c r="H68" i="15"/>
  <c r="I68" i="15" s="1"/>
  <c r="H69" i="15"/>
  <c r="I69" i="15" s="1"/>
  <c r="H70" i="15"/>
  <c r="I70" i="15" s="1"/>
  <c r="H71" i="15"/>
  <c r="I71" i="15" s="1"/>
  <c r="H72" i="15"/>
  <c r="I72" i="15" s="1"/>
  <c r="G75" i="15"/>
  <c r="H75" i="15"/>
  <c r="G76" i="15"/>
  <c r="H76" i="15"/>
  <c r="G77" i="15"/>
  <c r="H77" i="15"/>
  <c r="G78" i="15"/>
  <c r="H78" i="15"/>
  <c r="G79" i="15"/>
  <c r="H79" i="15"/>
  <c r="G80" i="15"/>
  <c r="H80" i="15"/>
  <c r="I80" i="15" s="1"/>
  <c r="G81" i="15"/>
  <c r="H81" i="15"/>
  <c r="G82" i="15"/>
  <c r="H82" i="15"/>
  <c r="G85" i="15"/>
  <c r="I85" i="15" s="1"/>
  <c r="H85" i="15"/>
  <c r="K85" i="15"/>
  <c r="L85" i="15" s="1"/>
  <c r="G86" i="15"/>
  <c r="H86" i="15"/>
  <c r="G87" i="15"/>
  <c r="H87" i="15"/>
  <c r="G88" i="15"/>
  <c r="H88" i="15"/>
  <c r="G89" i="15"/>
  <c r="H89" i="15"/>
  <c r="G90" i="15"/>
  <c r="H90" i="15"/>
  <c r="G91" i="15"/>
  <c r="H91" i="15"/>
  <c r="G92" i="15"/>
  <c r="H92" i="15"/>
  <c r="G94" i="15"/>
  <c r="H94" i="15"/>
  <c r="G95" i="15"/>
  <c r="H95" i="15"/>
  <c r="G96" i="15"/>
  <c r="H96" i="15"/>
  <c r="G97" i="15"/>
  <c r="H97" i="15"/>
  <c r="G98" i="15"/>
  <c r="H98" i="15"/>
  <c r="G99" i="15"/>
  <c r="H99" i="15"/>
  <c r="G100" i="15"/>
  <c r="I100" i="15" s="1"/>
  <c r="H100" i="15"/>
  <c r="G101" i="15"/>
  <c r="H101" i="15"/>
  <c r="H105" i="15"/>
  <c r="I105" i="15" s="1"/>
  <c r="H106" i="15"/>
  <c r="I106" i="15" s="1"/>
  <c r="H108" i="15"/>
  <c r="I108" i="15" s="1"/>
  <c r="H110" i="15"/>
  <c r="I110" i="15" s="1"/>
  <c r="H112" i="15"/>
  <c r="I112" i="15" s="1"/>
  <c r="H114" i="15"/>
  <c r="I114" i="15" s="1"/>
  <c r="H116" i="15"/>
  <c r="I116" i="15"/>
  <c r="H118" i="15"/>
  <c r="I118" i="15" s="1"/>
  <c r="H120" i="15"/>
  <c r="I120" i="15" s="1"/>
  <c r="H122" i="15"/>
  <c r="I122" i="15" s="1"/>
  <c r="H123" i="15"/>
  <c r="I123" i="15" s="1"/>
  <c r="H124" i="15"/>
  <c r="I124" i="15" s="1"/>
  <c r="H126" i="15"/>
  <c r="I126" i="15" s="1"/>
  <c r="H127" i="15"/>
  <c r="I127" i="15" s="1"/>
  <c r="H129" i="15"/>
  <c r="I129" i="15" s="1"/>
  <c r="H130" i="15"/>
  <c r="I130" i="15" s="1"/>
  <c r="F131" i="15"/>
  <c r="H131" i="15" s="1"/>
  <c r="I131" i="15" s="1"/>
  <c r="H132" i="15"/>
  <c r="I132" i="15" s="1"/>
  <c r="H133" i="15"/>
  <c r="I133" i="15" s="1"/>
  <c r="H134" i="15"/>
  <c r="I134" i="15" s="1"/>
  <c r="H135" i="15"/>
  <c r="I135" i="15" s="1"/>
  <c r="H136" i="15"/>
  <c r="I136" i="15" s="1"/>
  <c r="H137" i="15"/>
  <c r="I137" i="15" s="1"/>
  <c r="H138" i="15"/>
  <c r="I138" i="15" s="1"/>
  <c r="H139" i="15"/>
  <c r="I139" i="15" s="1"/>
  <c r="H140" i="15"/>
  <c r="I140" i="15" s="1"/>
  <c r="H141" i="15"/>
  <c r="I141" i="15" s="1"/>
  <c r="H142" i="15"/>
  <c r="I142" i="15" s="1"/>
  <c r="H143" i="15"/>
  <c r="I143" i="15" s="1"/>
  <c r="H144" i="15"/>
  <c r="I144" i="15" s="1"/>
  <c r="H145" i="15"/>
  <c r="I145" i="15" s="1"/>
  <c r="H146" i="15"/>
  <c r="I146" i="15" s="1"/>
  <c r="G147" i="15"/>
  <c r="H147" i="15"/>
  <c r="G194" i="15"/>
  <c r="I194" i="15" s="1"/>
  <c r="H194" i="15"/>
  <c r="H216" i="15"/>
  <c r="I216" i="15" s="1"/>
  <c r="H217" i="15"/>
  <c r="I217" i="15" s="1"/>
  <c r="H218" i="15"/>
  <c r="I218" i="15" s="1"/>
  <c r="H219" i="15"/>
  <c r="I219" i="15" s="1"/>
  <c r="G221" i="15"/>
  <c r="H221" i="15"/>
  <c r="G222" i="15"/>
  <c r="H222" i="15"/>
  <c r="H223" i="15"/>
  <c r="I223" i="15" s="1"/>
  <c r="H224" i="15"/>
  <c r="I224" i="15" s="1"/>
  <c r="H225" i="15"/>
  <c r="I225" i="15" s="1"/>
  <c r="H226" i="15"/>
  <c r="I226" i="15" s="1"/>
  <c r="H227" i="15"/>
  <c r="I227" i="15" s="1"/>
  <c r="H228" i="15"/>
  <c r="I228" i="15" s="1"/>
  <c r="H229" i="15"/>
  <c r="I229" i="15" s="1"/>
  <c r="G231" i="15"/>
  <c r="H231" i="15"/>
  <c r="I231" i="15"/>
  <c r="G286" i="15"/>
  <c r="I286" i="15" s="1"/>
  <c r="H286" i="15"/>
  <c r="H308" i="15"/>
  <c r="I308" i="15" s="1"/>
  <c r="H309" i="15"/>
  <c r="I309" i="15" s="1"/>
  <c r="H311" i="15"/>
  <c r="I311" i="15" s="1"/>
  <c r="H312" i="15"/>
  <c r="I312" i="15" s="1"/>
  <c r="H313" i="15"/>
  <c r="I313" i="15" s="1"/>
  <c r="H314" i="15"/>
  <c r="I314" i="15" s="1"/>
  <c r="H317" i="15"/>
  <c r="I317" i="15" s="1"/>
  <c r="H318" i="15"/>
  <c r="I318" i="15" s="1"/>
  <c r="H320" i="15"/>
  <c r="I320" i="15" s="1"/>
  <c r="H321" i="15"/>
  <c r="I321" i="15" s="1"/>
  <c r="G324" i="15"/>
  <c r="I324" i="15" s="1"/>
  <c r="H324" i="15"/>
  <c r="G325" i="15"/>
  <c r="H325" i="15"/>
  <c r="G326" i="15"/>
  <c r="H326" i="15"/>
  <c r="G327" i="15"/>
  <c r="H327" i="15"/>
  <c r="G329" i="15"/>
  <c r="I329" i="15" s="1"/>
  <c r="H329" i="15"/>
  <c r="G330" i="15"/>
  <c r="H330" i="15"/>
  <c r="G331" i="15"/>
  <c r="H331" i="15"/>
  <c r="G332" i="15"/>
  <c r="H332" i="15"/>
  <c r="H335" i="15"/>
  <c r="I335" i="15" s="1"/>
  <c r="H336" i="15"/>
  <c r="I336" i="15" s="1"/>
  <c r="H337" i="15"/>
  <c r="I337" i="15"/>
  <c r="H338" i="15"/>
  <c r="I338" i="15" s="1"/>
  <c r="H339" i="15"/>
  <c r="I339" i="15"/>
  <c r="H340" i="15"/>
  <c r="I340" i="15" s="1"/>
  <c r="H341" i="15"/>
  <c r="I341" i="15" s="1"/>
  <c r="H342" i="15"/>
  <c r="I342" i="15" s="1"/>
  <c r="G345" i="15"/>
  <c r="H345" i="15"/>
  <c r="I345" i="15" s="1"/>
  <c r="G346" i="15"/>
  <c r="H346" i="15"/>
  <c r="G347" i="15"/>
  <c r="H347" i="15"/>
  <c r="G350" i="15"/>
  <c r="H350" i="15"/>
  <c r="G352" i="15"/>
  <c r="H352" i="15"/>
  <c r="G353" i="15"/>
  <c r="H353" i="15"/>
  <c r="H355" i="15"/>
  <c r="I355" i="15" s="1"/>
  <c r="H356" i="15"/>
  <c r="I356" i="15" s="1"/>
  <c r="H357" i="15"/>
  <c r="I357" i="15" s="1"/>
  <c r="H358" i="15"/>
  <c r="I358" i="15" s="1"/>
  <c r="H359" i="15"/>
  <c r="I359" i="15" s="1"/>
  <c r="H360" i="15"/>
  <c r="I360" i="15" s="1"/>
  <c r="H361" i="15"/>
  <c r="I361" i="15" s="1"/>
  <c r="H362" i="15"/>
  <c r="I362" i="15" s="1"/>
  <c r="H364" i="15"/>
  <c r="I364" i="15" s="1"/>
  <c r="H365" i="15"/>
  <c r="I365" i="15" s="1"/>
  <c r="H367" i="15"/>
  <c r="I367" i="15" s="1"/>
  <c r="H368" i="15"/>
  <c r="I368" i="15" s="1"/>
  <c r="H369" i="15"/>
  <c r="I369" i="15" s="1"/>
  <c r="H370" i="15"/>
  <c r="I370" i="15" s="1"/>
  <c r="G373" i="15"/>
  <c r="H373" i="15"/>
  <c r="G375" i="15"/>
  <c r="I375" i="15" s="1"/>
  <c r="H375" i="15"/>
  <c r="I382" i="15"/>
  <c r="I347" i="15" l="1"/>
  <c r="I90" i="15"/>
  <c r="I81" i="15"/>
  <c r="I27" i="15"/>
  <c r="I15" i="15"/>
  <c r="I221" i="15"/>
  <c r="I147" i="15"/>
  <c r="I63" i="15"/>
  <c r="I58" i="15"/>
  <c r="I44" i="15"/>
  <c r="I353" i="15"/>
  <c r="I98" i="15"/>
  <c r="I94" i="15"/>
  <c r="I30" i="15"/>
  <c r="I18" i="15"/>
  <c r="I14" i="15"/>
  <c r="I376" i="15" s="1"/>
  <c r="I385" i="15" s="1"/>
  <c r="C18" i="12" s="1"/>
  <c r="I9" i="15"/>
  <c r="I99" i="15"/>
  <c r="I352" i="15"/>
  <c r="I97" i="15"/>
  <c r="I75" i="15"/>
  <c r="I22" i="15"/>
  <c r="I65" i="15"/>
  <c r="I61" i="15"/>
  <c r="I55" i="15"/>
  <c r="I50" i="15"/>
  <c r="I46" i="15"/>
  <c r="I25" i="15"/>
  <c r="I95" i="15"/>
  <c r="I101" i="15"/>
  <c r="I79" i="15"/>
  <c r="I17" i="15"/>
  <c r="I12" i="15"/>
  <c r="I96" i="15"/>
  <c r="I87" i="15"/>
  <c r="I78" i="15"/>
  <c r="I77" i="15"/>
  <c r="I373" i="15"/>
  <c r="I89" i="15"/>
  <c r="I37" i="15"/>
  <c r="I48" i="15"/>
  <c r="I330" i="15"/>
  <c r="I325" i="15"/>
  <c r="I86" i="15"/>
  <c r="I11" i="15"/>
  <c r="I222" i="15"/>
  <c r="I82" i="15"/>
  <c r="I45" i="15"/>
  <c r="I39" i="15"/>
  <c r="I326" i="15"/>
  <c r="I91" i="15"/>
  <c r="I8" i="15"/>
  <c r="I346" i="15"/>
  <c r="I41" i="15"/>
  <c r="I33" i="15"/>
  <c r="I332" i="15"/>
  <c r="I92" i="15"/>
  <c r="I88" i="15"/>
  <c r="I76" i="15"/>
  <c r="I52" i="15"/>
  <c r="I47" i="15"/>
  <c r="I43" i="15"/>
  <c r="I350" i="15"/>
  <c r="I34" i="15"/>
  <c r="I31" i="15"/>
  <c r="I331" i="15"/>
  <c r="I327" i="15"/>
  <c r="I56" i="15"/>
  <c r="I53" i="15"/>
  <c r="I20" i="15"/>
  <c r="I16" i="15"/>
  <c r="M85" i="15"/>
  <c r="N85" i="15" s="1"/>
  <c r="F71" i="13" l="1"/>
  <c r="F137" i="13" s="1"/>
  <c r="C22" i="12" s="1"/>
  <c r="F116" i="13"/>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 i="8"/>
  <c r="F139" i="13" l="1"/>
  <c r="F65" i="8"/>
  <c r="C20" i="12" s="1"/>
  <c r="F146" i="1" l="1"/>
  <c r="F143" i="1"/>
  <c r="F142" i="1"/>
  <c r="F141" i="1"/>
  <c r="F140" i="1"/>
  <c r="F135" i="1"/>
  <c r="F133" i="1"/>
  <c r="F128" i="1"/>
  <c r="F127" i="1"/>
  <c r="F126" i="1"/>
  <c r="F110" i="1"/>
  <c r="F99" i="1"/>
  <c r="F87" i="1"/>
  <c r="F63" i="1"/>
  <c r="F62" i="1"/>
  <c r="F61" i="1"/>
  <c r="F60" i="1"/>
  <c r="F59" i="1"/>
  <c r="F58" i="1"/>
  <c r="F56" i="1"/>
  <c r="F55" i="1"/>
  <c r="F53" i="1"/>
  <c r="F51" i="1"/>
  <c r="F49" i="1"/>
  <c r="F23" i="1"/>
  <c r="C14" i="10" l="1"/>
  <c r="C13" i="10"/>
  <c r="C12" i="10"/>
  <c r="C10" i="10"/>
  <c r="C9" i="10"/>
  <c r="C11" i="10" l="1"/>
  <c r="F5" i="3"/>
  <c r="F6" i="3"/>
  <c r="F7" i="3"/>
  <c r="F8" i="3"/>
  <c r="F10" i="3"/>
  <c r="F11" i="3"/>
  <c r="F12" i="3"/>
  <c r="F13" i="3"/>
  <c r="F14" i="3"/>
  <c r="F15" i="3"/>
  <c r="F16"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50" i="3"/>
  <c r="F51" i="3"/>
  <c r="F52" i="3"/>
  <c r="F53" i="3"/>
  <c r="F54" i="3"/>
  <c r="F55" i="3"/>
  <c r="F56" i="3"/>
  <c r="F4" i="3"/>
  <c r="D122" i="1"/>
  <c r="F122" i="1" s="1"/>
  <c r="D90" i="1"/>
  <c r="F90" i="1" s="1"/>
  <c r="D89" i="1"/>
  <c r="F89" i="1" s="1"/>
  <c r="D109" i="1"/>
  <c r="F109" i="1" s="1"/>
  <c r="D107" i="1"/>
  <c r="F107" i="1" s="1"/>
  <c r="D105" i="1"/>
  <c r="F105" i="1" s="1"/>
  <c r="D104" i="1"/>
  <c r="F104" i="1" s="1"/>
  <c r="D103" i="1"/>
  <c r="F103" i="1" s="1"/>
  <c r="D102" i="1"/>
  <c r="F102" i="1" s="1"/>
  <c r="D84" i="1"/>
  <c r="F84" i="1" s="1"/>
  <c r="D83" i="1"/>
  <c r="F83" i="1" s="1"/>
  <c r="D81" i="1"/>
  <c r="F81" i="1" s="1"/>
  <c r="D45" i="1"/>
  <c r="F45" i="1" s="1"/>
  <c r="D42" i="1"/>
  <c r="F42" i="1" s="1"/>
  <c r="D39" i="1"/>
  <c r="F39" i="1" s="1"/>
  <c r="D36" i="1"/>
  <c r="F36" i="1" s="1"/>
  <c r="D34" i="1"/>
  <c r="F34" i="1" s="1"/>
  <c r="D32" i="1"/>
  <c r="F32" i="1" s="1"/>
  <c r="D29" i="1"/>
  <c r="F29" i="1" s="1"/>
  <c r="D25" i="1"/>
  <c r="F25" i="1" s="1"/>
  <c r="D22" i="1"/>
  <c r="F22" i="1" s="1"/>
  <c r="D20" i="1"/>
  <c r="F20" i="1" s="1"/>
  <c r="D14" i="1"/>
  <c r="F14" i="1" s="1"/>
  <c r="D13" i="1"/>
  <c r="F13" i="1" s="1"/>
  <c r="D11" i="1"/>
  <c r="F11" i="1" s="1"/>
  <c r="D10" i="1"/>
  <c r="F10" i="1" s="1"/>
  <c r="D8" i="1"/>
  <c r="F8" i="1" s="1"/>
  <c r="F153" i="1" l="1"/>
  <c r="C24" i="12" s="1"/>
  <c r="F57" i="3"/>
  <c r="C10" i="12" s="1"/>
  <c r="C8" i="10" l="1"/>
  <c r="C7" i="10" l="1"/>
  <c r="C15" i="10" s="1"/>
</calcChain>
</file>

<file path=xl/sharedStrings.xml><?xml version="1.0" encoding="utf-8"?>
<sst xmlns="http://schemas.openxmlformats.org/spreadsheetml/2006/main" count="2399" uniqueCount="1190">
  <si>
    <t>NAME OF WORK : PROPOSED E-BUS MANUFACTURING FACILITY AT SEETHARAMPURAM</t>
  </si>
  <si>
    <t>SCHEDULE OF ITEMS</t>
  </si>
  <si>
    <t>Item 
No.</t>
  </si>
  <si>
    <t>DESCRIPTION</t>
  </si>
  <si>
    <t>UNIT</t>
  </si>
  <si>
    <t>RATE (Rs.)</t>
  </si>
  <si>
    <t>TOTAL QTY</t>
  </si>
  <si>
    <t>AMOUNT</t>
  </si>
  <si>
    <t>SUBHEAD-I :EARTH WORK &amp; EXCAVATION :</t>
  </si>
  <si>
    <t>E-1</t>
  </si>
  <si>
    <t>Earth work in excavation by mechanical means (Hydraulic excavator) / manual means in foundation trenches or drains (not exceeding 1.5m in width or 10 sqm on plan), including dressing of sides and ramming of bottoms, lift upto 1.5 m, including getting out the excavated soil and disposal of surplus excavated soil as directed, within a lead of 50M</t>
  </si>
  <si>
    <t>a)</t>
  </si>
  <si>
    <t>a) All kinds of soils</t>
  </si>
  <si>
    <t>CUM</t>
  </si>
  <si>
    <t>E-2</t>
  </si>
  <si>
    <t>Excavation work by mechanical means (Hydraulic excavator)/ manual means in foundation trenches or drains (not exceeding 1.5m in width or 10 sqm on plan), including dressing of sides and ramming of bottoms, lift upto 1.5 m, including getting out the excavated soil and disposal of surplus excavated soils as directed, within a lead of 50 m.</t>
  </si>
  <si>
    <t>a) Ordinary Rock</t>
  </si>
  <si>
    <t>b)</t>
  </si>
  <si>
    <t>b) Hard Rock (Blasting Prohibited)</t>
  </si>
  <si>
    <t>E-3</t>
  </si>
  <si>
    <t>Extra for every additional lift of 1.5 m or part thereof in excavation / banking excavated or stacked materials.</t>
  </si>
  <si>
    <t>E-6</t>
  </si>
  <si>
    <t>Filling with available excavated earth (excluding rock) in trenches, plinth, sides of foundations etc. in layers not exceeding 20cm in depth, consolidating each deposited layer by ramming and watering, lead up to 50 m and lift upto 1.5 m.</t>
  </si>
  <si>
    <t>E-7</t>
  </si>
  <si>
    <t>Excavating, supplying and filling of local earth (including royalty) by mechanical transport upto a lead of 5km also including ramming and watering of the earth in layers not exceeding 20 cm in trenches, plinth, sides of foundation etc. complete.</t>
  </si>
  <si>
    <t>E-8</t>
  </si>
  <si>
    <t>Supplying and stacking at site</t>
  </si>
  <si>
    <t>a</t>
  </si>
  <si>
    <t>90 mm to 45 mm size stone aggregate</t>
  </si>
  <si>
    <t>b</t>
  </si>
  <si>
    <t>53 mm to 22.4 mm size stone aggregate</t>
  </si>
  <si>
    <t>E-9</t>
  </si>
  <si>
    <t>Supplying and filling in plinth with sand under floors, including watering, ramming, consolidating and dressing complete.</t>
  </si>
  <si>
    <t>SUBHEAD: I TOTAL : RS</t>
  </si>
  <si>
    <t>SUBHEAD-II :ANTI TERMITE TREATMENT :</t>
  </si>
  <si>
    <t>A-1</t>
  </si>
  <si>
    <t>Providing pre constructional anti termtite treatment by injecting Imidacloprid 30.5% SC with 0.075% concentration complete and creating a continuous barrier under and alround the column pits, wall trenches, basement  excavation, top surface of plinth filling, junction of wall and floor, along the external perimeter of building, expansion joints,  over the top surface of  consolidated earth on which apron is to be laid, surroundings of pipes and conduits etc., complete as per specification and stipulations laid down in IS 6313 (Part II).  (Plinth area  of the building at ground  floor level only shall be measured for payment).  (To be executed by specialist agency, pest  control (India) Ltd. or equivalent approved agency.  Guarantee period for 10 years). complete as directed by Engineer-In-Charge.</t>
  </si>
  <si>
    <t>Imidacloprid 30.5% SC with 0.075% concentration or equivalent as per manufacturer specifications.</t>
  </si>
  <si>
    <t>Sqm</t>
  </si>
  <si>
    <t>SUBHEAD: II TOTAL : RS</t>
  </si>
  <si>
    <t>SUBHEAD-III  :  PLAIN &amp; REINFORCED CEMENT CONCRETE :</t>
  </si>
  <si>
    <t>C-1</t>
  </si>
  <si>
    <t>Providing and laying in position cement concrete of specified grade excluding the cost of centering and shuttering - All work up to plinth level :</t>
  </si>
  <si>
    <t>a) 1:4:8 (1 Cement : 4 coarse sand : 8 graded stone aggregate 40 mm nominal size)</t>
  </si>
  <si>
    <t>C-2</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</si>
  <si>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floor,etc., up to floor five level, excluding the cost of centering, shuttering and finishing:</t>
  </si>
  <si>
    <t>a) 1:2:4 (1 cement : 2 coarse sand : 4 graded stone aggregate 40 mm nominal size)</t>
  </si>
  <si>
    <t>C-3</t>
  </si>
  <si>
    <t>Making plinth protection 50 mm thick of cement concrete 1:3:6 (1 cement: 3 coarse sand : 6 graded stone aggregate 20 mm nominal size) over 75mm thick bed of dry brick ballast 40 mm nominal size, well rammed and consolidated and grouted with fine sand, including finishing the top smooth.</t>
  </si>
  <si>
    <t>SQM</t>
  </si>
  <si>
    <t>C-4</t>
  </si>
  <si>
    <t>Providing and laying in position machine batched and machine mixed design mix M-30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 Cement content considered in this item is @ 330 kg/cum. Excess/ less cement used as per design mix is payable/recoverable separately).</t>
  </si>
  <si>
    <t>a) Foundations, rafts, footings, pedestal, Column, Walls below Finished Floor Level and like</t>
  </si>
  <si>
    <t>b) Columns above Finished Floor Level and like</t>
  </si>
  <si>
    <t>c) Plinth Beams and like</t>
  </si>
  <si>
    <t>d) Lintels / Tie Beams, Sloped Beams  and like</t>
  </si>
  <si>
    <t>e) Suspended floors / roofs, Sloped roofs, roof of cable /duct trenches and like.</t>
  </si>
  <si>
    <t>f) Chajjas and like</t>
  </si>
  <si>
    <t>g) Staircase waist slabs, landings and steps and like</t>
  </si>
  <si>
    <t>h)Retaining wall</t>
  </si>
  <si>
    <t>Cum</t>
  </si>
  <si>
    <t>C-6</t>
  </si>
  <si>
    <t>Steel reinforcement for R.C.C. work including straightening, cutting, bending, placing in position and binding all complete</t>
  </si>
  <si>
    <t>a) Thermo-Mechanically Treated bars (Fe 500 Grade)</t>
  </si>
  <si>
    <t>MT</t>
  </si>
  <si>
    <t>C-7</t>
  </si>
  <si>
    <t>Centering and shuttering including strutting, propping etc. and removal of form for :</t>
  </si>
  <si>
    <t>Foundations, footings, bases of columns, etc. for mass concrete</t>
  </si>
  <si>
    <t>Columns, Pillars, Piers, Abutments, Posts and Struts</t>
  </si>
  <si>
    <t>c)</t>
  </si>
  <si>
    <t>Lintels, beams, plinth beams, girders, bressumers and cantilevers</t>
  </si>
  <si>
    <t>d)</t>
  </si>
  <si>
    <t>Suspended floors, roofs, landings, balconies and access platform</t>
  </si>
  <si>
    <t>e)</t>
  </si>
  <si>
    <t>Weather shade, Chajjas, corbels etc., including edges</t>
  </si>
  <si>
    <t>f)</t>
  </si>
  <si>
    <t>Stairs, (excluding landings) except spiral-staircases</t>
  </si>
  <si>
    <t>g)</t>
  </si>
  <si>
    <t>Walls (any thickness) including attached pilasters, butteresses, plinth and string courses etc.</t>
  </si>
  <si>
    <t>SUBHEAD: III TOTAL : RS</t>
  </si>
  <si>
    <t>SUBHEAD-IV : STONE &amp; BRICK MASONRY :</t>
  </si>
  <si>
    <t>M-1</t>
  </si>
  <si>
    <t>Random rubble masonry with hard stone in foundation and plinth including levelling up with cement concrete 1:6:12 (1 cement : 6 coarse sand : 12 graded stone aggregate 20 mm nominal size) upto plinth level with Cement mortar 1:6 (1 cement : 6 coarse sand)</t>
  </si>
  <si>
    <t>M-2</t>
  </si>
  <si>
    <t>Providing and laying autoclaved aerated cement blocks masonry with 150mm/230mm/300 mm thick AAC blocks in super structure above plinth level up to floor V level with RCC band at sill level and lintel level with approved block laying polymer modified adhesive mortar all complete as per direction of Engineerin- Charge. (The payment of RCC band and reinforcement shall be made for seperately).</t>
  </si>
  <si>
    <t>M-3</t>
  </si>
  <si>
    <t>Providing and laying autoclaved aerated cement blocks masonry with 100 mm thick AAC blocks in super structure above plinth level up to floor V level in cement mortar 1:4 (1 cement : 4 coarse sand ). The rate includes providing and placing in position 2 Nos 6 mm dia M.S. bars at every third course of masonry work.</t>
  </si>
  <si>
    <t>SUBHEAD: IV TOTAL : RS</t>
  </si>
  <si>
    <t>SUBHEAD-V :  STEEL &amp; WOOD WORKS :</t>
  </si>
  <si>
    <t>W-1</t>
  </si>
  <si>
    <t>Providing and fixing pressed steel door frames conforming to IS: 4351, manufactured from commercial mild steel sheet of 1.60 mm thickness, including jamb, lock jamb, bead and if required angle threshold of mild steel angle of section 50x25 mm, or base ties of 1.60 mm, pressed mild steel welded or rigidly fixed together by mechanical means, including lock strike plate and shock absorbers as specified and applying a coat of approved steel primer after pre-treatment of the surface as directed by Engineerin-charge:</t>
  </si>
  <si>
    <t>a) Profile E, fixing with adjustable lugs with split end tail to each jamb</t>
  </si>
  <si>
    <t>RM</t>
  </si>
  <si>
    <t>W-2</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</si>
  <si>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t>
  </si>
  <si>
    <t>a) 35 mm thick including ISI marked Stainless Steel butt hinges with necessary screws</t>
  </si>
  <si>
    <t>W-3</t>
  </si>
  <si>
    <t>W-6</t>
  </si>
  <si>
    <t>a) Tower bolts (Al. Anodized)</t>
  </si>
  <si>
    <t>Each</t>
  </si>
  <si>
    <t>b) Aluminum handles</t>
  </si>
  <si>
    <t xml:space="preserve">          i)   100mm long</t>
  </si>
  <si>
    <t xml:space="preserve">          ii)   125mm long</t>
  </si>
  <si>
    <t>c) Al. Rubber Cleats :</t>
  </si>
  <si>
    <t xml:space="preserve">           i)   50mm size</t>
  </si>
  <si>
    <t>d) Aluminium anodized floor door stopper of 50mm size of approved design and make.</t>
  </si>
  <si>
    <t>e) Aluminum Aldrop 300mm long with 16mm dia rod</t>
  </si>
  <si>
    <t>W-7</t>
  </si>
  <si>
    <t>Providing and fixing aluminium extruded section body tubular type universal hydraulic door closer (having brand logo with ISI, IS : 3564, embossed on the body, door weight upto 36 kg to 80 kg and door width from 701 mm to 1000 mm), with double speed adjustment with necessary accessories and screws etc. complete.</t>
  </si>
  <si>
    <t>W-8</t>
  </si>
  <si>
    <t>Providing and fixing Fiber Glass Reinforced plastic (FRP) Door Frames of cross-section 90 mm x 45 mm having single rebate of 32 mm x 15 mm to receive shutter of 30 mm thickness. The laminate shall be moulded with fire resistant grade unsaturated polyester resin and chopped mat. Door frame laminate shall be 2 mm thick and shall be filled with suitable wooden block in all the three legs. The frame shall be covered with fiber glass from all sides. M.S. stay shall be provided at the bottom to steady the frame.</t>
  </si>
  <si>
    <t>W-9</t>
  </si>
  <si>
    <t>Providing and fixing to existing door frames, 30 mm thick Glass Fibre Reinforced Plastic (FRP) panelled door shutter of required colour and approved brand and manufacture, made with fire - retardant grade unsaturated polyester resin, moulded to 3 mm thick FRP laminate for forming hollow rails and styles, with wooden frame and suitable blocks of seasoned wood inside at required places for fixing of fittings, cast monolithically with 5 mm thick FRP laminate for panels conforming to IS: 14856, including fixing to frames.</t>
  </si>
  <si>
    <t>W-10</t>
  </si>
  <si>
    <t xml:space="preserve">Providing, supplying &amp; fixing of glazed 3 Track -2 Panel Sliding Window with White profile made out of multi chambered uPVC sections with TPV gaskets having isolated drainage and reinforced with Galvanized Iron profiles through out the window. The outer frame having an overall size of 108 x 45 mm with reinforcement of 1 mm thickness and sash with overall size of 39 x 65 mm with reinforcement of 1.5 mm thickness, mesh sash of overall size 37 x 58mm reinforced with 1.2 mm of GI 120 GSM. Glazing bead for fixing of glass shall be of size 20 x 18mm and coextruded with gasket. Stainless steel (S.S) mesh shall be provided in mesh shutter Windows shall be provided with 6mm plain Toughened glass, standard hardware &amp; single point locking system of flush lock. Wall thickness of frame &amp; sash shall be 2 - 2.2 mm. </t>
  </si>
  <si>
    <t>Providing, supplying &amp; fixing of glazed  Louvers + Ex.Fan Provision  made out of multi chambered uPVC sections with TPV gaskets having isolated drainage and reinforced with Galvanized Iron profiles through out the window. The outer frame having a overall size of 60 x 55 mm with reinforcement of 1 mm thickness and mullion with overall size of 60 x 74mm with reinforcement of 1mm thickness. Glazing bead for fixing of glass shall be of size 20 x 34 mm and coextruded with gasket. Composition of profile shall consist a minimum of 6 PHR of TiO₂ for every 100 parts of PVC resin. Ventilator shall be provided with 4mm PINHEAD Louvers, standard hardware. Wall thickness of frame &amp; sash shall be 2.2 - 2.4 mm.</t>
  </si>
  <si>
    <t>W-11</t>
  </si>
  <si>
    <t>Providing and fixing M.S. grills of required pattern in frames of windows etc., with M.S. flats, square or round bars etc. including priming coat with approved steel primer all complete.</t>
  </si>
  <si>
    <t>Kg</t>
  </si>
  <si>
    <t>W-12</t>
  </si>
  <si>
    <t>Supplying and providing motorized electrically operated rolling shutters of size 5.00m x 6.00m conforming to the specifications given below: Double skin with PUF insulation, curtain made of double skinned galvanised steel laths, pressed galvalume steel hood &amp; motor cover, finish (Rolling shutter color) - Polyurethane spray painted to RAL 1023 (Traffic Yellow) over one coat of epoxy primer, Three station push button with deadman control operation &amp; CE Certified CRS Compact Gear P.R.C. Make Indirect Drive Operator. Shutter must also have seals at lintel level, Bottom seal made up of EPDM Profile. IP 65 Compliant</t>
  </si>
  <si>
    <t>W-13</t>
  </si>
  <si>
    <t>Structural Glazing</t>
  </si>
  <si>
    <t>Providing and supplying aluminium extruded tubular and other aluminium sections as per the architectural drawings and approved shop drawings , the aluminium quality as per grade 6063 T5 or T6 as per BS 1474,including super durable powder coating of 60-80 microns conforming to AAMA 2604 of required colour and shade as approved by the Engineer-in-Charge. ( The item includes cost of material such as cleats, sleeves, screws etc. necessary for fabrication of extruded aluminium frame work. Nothing extra shall be paid on this account). The weight of aluminium extruded section shall be taken for purpose of payment.</t>
  </si>
  <si>
    <t>Kgs</t>
  </si>
  <si>
    <t>Designing, fabricating, testing, protection, installing and fixing in position semi (grid) unitized system of structural glazing (with open joints) for linear as well as curvilinear portions of the building for all heights and all levels, including:</t>
  </si>
  <si>
    <t>W-14</t>
  </si>
  <si>
    <t>Designing, fabricating, testing, installing and fixing in position Curtain Wall with Aluminium Composite Panel Cladding, with open grooves for linear as well as curvilinear portions of the building , for all heights and all levels etc. including:</t>
  </si>
  <si>
    <t>W-15</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</si>
  <si>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</si>
  <si>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</si>
  <si>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</si>
  <si>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</si>
  <si>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Rmt</t>
  </si>
  <si>
    <t>Providing orange colour safety foot rest of minimum 6 mm thick plastic encapsulated as per IS : 10910, on 12 mm dia steel bar conforming to IS: 1786, having minimum cross section as 23 mmx25 mm and over all minimum length 263 mm and width as 165 mm withminimum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 30x20x15 cm cement concrete block 1:3:6 (1 cement : 3 coarse sand : 6 graded stone aggregate 20 mm nominal size) complete as per design.</t>
  </si>
  <si>
    <t>Nos</t>
  </si>
  <si>
    <t>SUBHEAD: V TOTAL : RS</t>
  </si>
  <si>
    <t>SUBHEAD-VI :  FLOORING :</t>
  </si>
  <si>
    <t>F-1</t>
  </si>
  <si>
    <t>Supplying and applying primer, epoxy 17 @ 0.2 kg/ Sqm, then an underalay of 2 mm underlay screed with Resin &amp; Hardener using Cipoxy 17 &amp; FQ Sand 200 (Total Consumption of resin and hardener will be 0.9 kg/ Sqm and consumption of FQ Sand 200 will be 2 kg/ Sqm) and Finally the Top Coat with epoxy self levelling topping of 1 mm using Floortop 1000 with colorant for topping.</t>
  </si>
  <si>
    <t>F-2</t>
  </si>
  <si>
    <t>Providing and laying 150mm thick C.C. flooring of mix M-20 with ready mixed concrete from batching plant. The ready mixed concrete shall be laid and finished with screed board vibrator, vacuum dewatering process and finally finished by floating, brooming with wire brush etc. including panel shuttering with panels of size 3m x 4m but excluding reinforcement steel all complete as per specifications and directions of Engineer-incharge.</t>
  </si>
  <si>
    <t>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t>
  </si>
  <si>
    <t>F-3</t>
  </si>
  <si>
    <t>F-4</t>
  </si>
  <si>
    <t>F-5</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</si>
  <si>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</si>
  <si>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F-6</t>
  </si>
  <si>
    <t>Cement skirting 150mm high in CM (1:3) 18mm thick finished with a floating coat of neat cement  etc., complete.</t>
  </si>
  <si>
    <t>F-7</t>
  </si>
  <si>
    <t xml:space="preserve">Providing and laying Ceramic glazed floor tiles of size  of thickness upto 10mm and 300x300 mm of 1st quality conforming to IS : 15622 of approved make in colours such as White, Ivory, Grey, Fume Red Brown, laid on 20 mm thick cement mortar 1:4 (1 Cement : 4 Coarse sand), including pointing the joints with white cement and matching pigment etc., complete all as directed by Engineer - in - Charge. </t>
  </si>
  <si>
    <t>F-8</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</si>
  <si>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</si>
  <si>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F-9</t>
  </si>
  <si>
    <t>Providing and laying vitrified floor tiles of size 600x600 mm (thickness to be specified by the manufacturer) with water absorption less than 0.08% and conforming to IS : 15622, of approved make, in all colours and shades, laid on 20mm thick cement mortar 1:4 (1 cement : 4 coarse sand), including grouting the joints with white cement and matching pigments etc., complete.</t>
  </si>
  <si>
    <t>Size of Tile 600x600 mm</t>
  </si>
  <si>
    <t>Size of Tile 1000x1000 mm</t>
  </si>
  <si>
    <t>F-10</t>
  </si>
  <si>
    <t>Providing and laying Vitrified tiles of size 600x600 mm (thickness to be specified by manufacturer), with water absorption less than 0.08 % and conforming to I.S. 15622, of approved make, in all colours &amp; shade, in skirting, riser of steps, over 12 mm thick bed of cement mortar 1:3 (1 cement: 3 coarse sand), including grouting the joint with white cement &amp; matching pigments etc. complete.</t>
  </si>
  <si>
    <t>F-11</t>
  </si>
  <si>
    <t>Stone work (machine cut edges Veneer work) for wall lining upto 10 m height, backing filled with a grout of 12 mm thick cement mortar 1:3 (1 Cement : 3 coarse sand) and jointed with Cement mortar 1:2 (1 cement: 2 stone dust), including rubbing and polishing complete. (To be secured to the backing and the sides by means of cramps and pins which shall be paid for separately).</t>
  </si>
  <si>
    <t>Kota stone slabs exposed face dressed and rubbed.</t>
  </si>
  <si>
    <t>F-12</t>
  </si>
  <si>
    <t>Providing mixing and laying The areas indicated shall be applied with an epoxy resin based static Conductive floor topping, which shall provide an effective charge dissipation to the earth when applied over concrete or steel substrates. static Conductive areas (Resistance 25x10^3 to 1 x10^6 Ohms) When measured for surface resistance in accordance with ASTM F150, the static Conductive topping including Under coat shall be in the range of 25 x 10^3 - 1 x 10^6 Ohms. The surface resistance of the Conductive undercoat shall be in the range of 3 x 10^3 - 9 x 10^3 Ohms. shall have the following property CS (BS 6319) 50N/mm2, TS: 16N/mm2, FS: 34N/mm2 SELF ADHESIVE COPPER TAPE of 3M 1181, of 100microns thickness and 25mm in width shall be positioned in appropriate grid form, well connected to a minimum two Earthing point in a room, ensure that no point on the floor is at a distance of more than 6m from a copper tape. It is available in a range of standard colours.  Cost Inclusive of Supply, apply, equipment. Exclusive of Taxes as applicable. Client shall provide Storage, Power, water, etc.  Flooring work shall be executed by manufacturer authorised Applicator.</t>
  </si>
  <si>
    <t>SUBHEAD: VI TOTAL : RS</t>
  </si>
  <si>
    <t>SUBHEAD-VII :  PLASTERING &amp; SURFACE TREATMENT :</t>
  </si>
  <si>
    <t>FN-1</t>
  </si>
  <si>
    <t>6 mm thick plastering in cement mortar 1:3 (1 cement: 3 fine sand)  at all levels and locations for all concrete surfaces of columns, beams and slabs finished smooth and even, etc., complete all as directed by Engineer - in - Charge.</t>
  </si>
  <si>
    <t>FN-2</t>
  </si>
  <si>
    <t>15 mm thick plastering, in cement mortar 1:3 (1 cement :3 fine sand)  finished neat with extra cement including benching etc. all as directed by Engineer - in - Charge.</t>
  </si>
  <si>
    <t>FN-3</t>
  </si>
  <si>
    <t>18 mm thick sand faced cement plastering on external surfaces of brick or concrete surfaces in two layers consisting of 6 mm thick  cement mortar 1:3 (1 cement :3 fine sand) top coat mixed with integral water proofing compound over a base coat 12 mm thick cement mortar 1:5 (1 cement :5 coarse sand), finished sand face including providing and fixing 12mmx22mm gauge chicken mesh with all necessary hardware at the junction of RCC and brick work with overlapping of 100 mm on both sides, etc., complete at all levels and locations and as directed by Engineer - in - Charge.</t>
  </si>
  <si>
    <t>FN-4</t>
  </si>
  <si>
    <t>White washing with lime on new walls and ceilings three coats to give an even shade including preparation of surfaces etc.,complete all as directed by Engineer - in - Charge.</t>
  </si>
  <si>
    <t>FN-5</t>
  </si>
  <si>
    <t>Providing and applying plaster of Paris putty of 2 mm thickness over plastered surface to prepare the surface even and smooth and applying 2 coats of oil bound distemper of approved brand and manufacture to give an even shade on new work of two or more coats over and including priming coat, etc., complete all as directed by Engineer - in - Charge.</t>
  </si>
  <si>
    <t>FN-6</t>
  </si>
  <si>
    <t>Providing and Finishing walls with textured exterior paint of required shade on new work (Two or more coats applied @ 3.28 ltr/10 sqm) over and including priming coat of exterior primer applied @ 2.20kg/ 10 sqm</t>
  </si>
  <si>
    <t>FN-7</t>
  </si>
  <si>
    <t>Providing and applying two coats of synthetic enamel paint of approved brand and shade over a coat of  primer including preparation of surface and applying approved brand putty on following surfaces at all levels and locations etc., complete all as directed by Engineer - in - Charge:</t>
  </si>
  <si>
    <t>a) Steel surfaces with zinc chromate primer</t>
  </si>
  <si>
    <t>b) Wooden surface with approved primer</t>
  </si>
  <si>
    <t>SUBHEAD: VII TOTAL : RS</t>
  </si>
  <si>
    <t>SUBHEAD- VIII: FALSE CEILING</t>
  </si>
  <si>
    <t>ST-1</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</si>
  <si>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</si>
  <si>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fully Perforated Gypsum Board tile made from plasterboard having glass fibre conforming to IS: 2095 part I, of size 595x595 mm, having perforation of 9.7x9.7 mm at 19.4 mm c/c with center borders of 48 mm and the side borders of 30 mm, backed with non woven tissue on the back side, having an NRC ( Noise Reduction Coefficient) of 0.79, with 50 mm resin bonded glass wool backing.</t>
  </si>
  <si>
    <t>SUBHEAD: VIII TOTAL : RS</t>
  </si>
  <si>
    <t>SUBHEAD- IX: MISCELLANEOUS</t>
  </si>
  <si>
    <t>RAIN WATER SPOUT AND PIPE</t>
  </si>
  <si>
    <t>MIS-1</t>
  </si>
  <si>
    <t>Providing and fixing on wall face unplasticised Rigid PVC rain water pipes conforming to IS : 13592 Type A, including jointing with seal ring conforming to IS : 5382, leaving 10 mm gap for thermal expansion, including 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</si>
  <si>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Single socketed pipes of 110mm diameter</t>
  </si>
  <si>
    <t>SUBHEAD-X :  Waterproofing</t>
  </si>
  <si>
    <t>Terrace Waterproofing</t>
  </si>
  <si>
    <t>WP-1</t>
  </si>
  <si>
    <t xml:space="preserve">Surface Preparation: RCC Surfaces must be clean, even and sound concrete. Remove all oil, dirt, laitance and other Contaminants by manually.
Grout: Providing Chemical injection treatment in the form of pressure grouting to the cold joint by injecting cement slurry mixed with grout admixture ArmGrout Additive @ 250 gms per bag of cement, in the required consistency through the pre fixed PVC nozzles in the 10mm dia holes, fixing of PVC nozzles with quick setting compound ReArm Fix 10S and final cutting the projected nozzles and sealing off the PVC nozzles after the injection operation is over with quick setting compound ReArm Fix 10S, non-shrink rapid setting mortar compound, finishing, curing etc. as per manufacturers specification and as directed. (cement has to be supplied by the main contractor).
Application of Primer: Apply FloArm primer 1260 over well prepared surface.                           Application of Hybrid Polyurea waterproof coating: Application of Polyurethane waterproof coating of two component, spray applied fast setting coating based out of modified polyurethane/ Hybrid Polyurea Hybrid to achieve an elastic, high crack bridging waterproofing coating with long life expectancy waterproofing system AquaArm Purtech H 1 manufactured and supplied by MYK Arment or equivalent.  AquaArm Purtech H1 can be applied at 1Kg/Sqm/mm thickness. The membrane will have the following technical parameters:                                                                               Elongation : &gt;500 %  Recovery from 100 % Elongation : &gt;85%  Tensile Strength : &gt;12 N/mm2                                                         </t>
  </si>
  <si>
    <t>Providing and laying 150 Gsm Geo fabric membrane as separation layer</t>
  </si>
  <si>
    <t>Protection Screed for Horizontal Areas: Providing and Laying M20 grade screed concrete in 1:100  to a minimum thickness of 75 mm mixed with  AquaArm Proof WP10 -Integral Waterproofing admixture at the dosage of 125 ml/bag of cement   and virgin polypropylene fibrated fiber at 0.9kg/m3 ,over waterproofing layer to a minimum thickness of 75 mm as per site requirement (Civil Contractor Scope) including control joints of 4M X 4M size and filling the panels with polyurethane sealant ( SealArm  PU).</t>
  </si>
  <si>
    <t>Protective Plaster: Applying avg. 15 mm thick, CM 1:4 plaster admixed with AquaArm Proof WP-10, Integral Waterproofing Compound @ 150 ml / bag of cement. (Mode of measurement will be actual treated area). (cement and sand shall be supplied by the main contractor)</t>
  </si>
  <si>
    <t>WP-2</t>
  </si>
  <si>
    <t xml:space="preserve">Waterproofing Treatment to Retaining Wall </t>
  </si>
  <si>
    <t>Surface Preparation: (after de shuttering &amp; curing)
RCC Surfaces must be clean, even and sound concrete. Remove all oil, dirt, laitance and other Contaminants by manually.
Construction joint treatment: Starter level lift joint, pour joints or critical joints in the wall make a “V” groove with 20mmx20mm width and depth. Fix the PVC Pipe of 10mm dia into the drilled hole and pack it tightly use quick setting cement - ReArmFix 10S.                                                                                                                                                                                                                                                                
Packing the groove with non-shrink grout ArmGrout M65 Inject cementitious slurry by adding cement grout ArmGrout Additive maintaining W/P ratio of 0.45 with the dosage of 250gms/bag of cement under pressure through the nozzles. This should be applied before application of crystalline coating of AquaArm IC.
Providing and applying crystlline waterproofing treatment to RCC retaining wall. The waterproofing to be carried out using AquaArm IC of MYK Arment make, by preparing AquaArm IC slurry, by adding 6.75 to 8 liter clean water per 25 kg of AquaArm IC. Both the components should be mixed with a mechanical stirrer (300 to 700 RPM) until a lump free, homogeneous slurry is obtained. The slurry should be applied with a brush @ 1.5 kg/Sqm in two coats on the concrete substrate. The second coat should be applied when the first coat is still tacky.</t>
  </si>
  <si>
    <t>WP-3</t>
  </si>
  <si>
    <t>Toilets</t>
  </si>
  <si>
    <t xml:space="preserve">Surface Preparation: RCC Surfaces must be clean, even and sound concrete. Remove all oil, dirt, laitance and other Contaminants by manually. Grout: Providing Chemical injection treatment in the form of pressure grouting to the cold joint by injecting cement slurry mixed with grout admixture ArmGrout Additive @ 250 gms per bag of cement, in the required consistency through the pre fixed PVC nozzles in the 10mm dia holes, fixing of PVC nozzles with quick setting compound ReArm Fix 10S and final cutting the projected nozzles and sealing off the PVC nozzles after the injection operation is over with quick setting compound ReArm Fix 10S, non-shrink rapid setting mortar compound, finishing, curing etc. as per manufacturers specification and as directed. (cement has to be supplied by the main contractor)
Waterproofing application: - Waterproofing application:- Providing and application of single component synthetic rubber based polymer dispersion which dries to form a seamless elastomeric waterproof membrane AquaArm Saniflex at a coverage of 1.2 kg /m2 over a primed surface with AquaArm UniPrimer-GE. The coating shall be carried out upto 300mm at wall areas.   </t>
  </si>
  <si>
    <t>WP-4</t>
  </si>
  <si>
    <t xml:space="preserve">Bore Packing :- All the pipes to placed / inserted in the core cut areas, shall be rough with sand paper and apply a coat of bonding agent with ReArm SBR 45, around the cut bores. Grouting the gaps between  the pipe and the core cutting by an expansive cementitious grout ArmGrout M-65 that shall be poured into the gaps after fixing in place an effective leak-free shuttering. </t>
  </si>
  <si>
    <t xml:space="preserve">75mm Dia </t>
  </si>
  <si>
    <t>125mm Dia</t>
  </si>
  <si>
    <t>c</t>
  </si>
  <si>
    <t>160mm Dia</t>
  </si>
  <si>
    <t>SUBHEAD-XI : PEB Structures</t>
  </si>
  <si>
    <t>PEB-1</t>
  </si>
  <si>
    <t>Design, Manufacture at factory, Fabrication, inspection, testing and supply of all required materials and on site erection of PEB structural syatem in accordance and in compliance with the all necessary codes, Structural DBR shared, as per general specifications for the required system, standard product specifications. The design of the PEB structural system is subject to proof check by third party. Modification if any to the design as a result of the proof check have to be carried out at no extra cost.</t>
  </si>
  <si>
    <t>L/S</t>
  </si>
  <si>
    <t>d</t>
  </si>
  <si>
    <t>e</t>
  </si>
  <si>
    <t>f</t>
  </si>
  <si>
    <t>g</t>
  </si>
  <si>
    <t>h</t>
  </si>
  <si>
    <t>SK-1</t>
  </si>
  <si>
    <t>Providing &amp; fixing of 2mm Thk Polycarbonate Sky Lights with Mesh - 3.3 Mtr Length</t>
  </si>
  <si>
    <t>SK-2</t>
  </si>
  <si>
    <t>Providing &amp; fixing of 600mm Throat Turbo Ventilator PC Base with Mesh</t>
  </si>
  <si>
    <t>SUBHEAD: XI TOTAL : RS</t>
  </si>
  <si>
    <t>COST SUMMARY</t>
  </si>
  <si>
    <t>I</t>
  </si>
  <si>
    <t>EARTH WORK &amp; EXCAVATION</t>
  </si>
  <si>
    <t>II</t>
  </si>
  <si>
    <t>III</t>
  </si>
  <si>
    <t>PLAIN &amp; REINFORCED CEMENT CONCRETE</t>
  </si>
  <si>
    <t>IV</t>
  </si>
  <si>
    <t>STONE &amp; BRICK MASONRY</t>
  </si>
  <si>
    <t>V</t>
  </si>
  <si>
    <t>STEEL &amp; WOOD WORKS</t>
  </si>
  <si>
    <t>VI</t>
  </si>
  <si>
    <t>FLOORING</t>
  </si>
  <si>
    <t>VII</t>
  </si>
  <si>
    <t>PLASTERING &amp; SURFACE TREATMENT</t>
  </si>
  <si>
    <t>VIII</t>
  </si>
  <si>
    <t>IX</t>
  </si>
  <si>
    <t>MISCELLANEOUS</t>
  </si>
  <si>
    <t>X</t>
  </si>
  <si>
    <t>Waterproofing</t>
  </si>
  <si>
    <t>XIII</t>
  </si>
  <si>
    <t>XIV</t>
  </si>
  <si>
    <t>TOTAL AMOUNT Rs.</t>
  </si>
  <si>
    <t>Say Rs.</t>
  </si>
  <si>
    <t xml:space="preserve">Surface Preparation: RCC Surfaces must be clean, even and sound concrete. Remove all oil, dirt, laitance and other Contaminants by manually. Grout: Providing Chemical injection treatment in the form of pressure grouting to the cold joint by injecting cement slurry mixed with grout admixture ArmGrout Additive @ 250 gms per bag of cement, in the required consistency through the pre fixed PVC nozzles in the 10mm dia holes, fixing of PVC nozzles with quick setting compound ReArm Fix 10S and final cutting the projected nozzles and sealing off the PVC nozzles after the injection operation is over with quick setting compound ReArm Fix 10S, non-shrink rapid setting mortar compound, finishing, curing etc. as per manufacturers specification and as directed. (cement has to be supplied by the main contractor), Waterproofing application: - Waterproofing application:- Providing and application of single component synthetic rubber based polymer dispersion which dries to form a seamless elastomeric waterproof membrane AquaArm Saniflex at a coverage of 1.2 kg /m2 over a primed surface with AquaArm UniPrimer-GE. The coating shall be carried out upto 300mm at wall areas.   </t>
  </si>
  <si>
    <t>SUBHEAD-II  :  PLAIN &amp; REINFORCED CEMENT CONCRETE :</t>
  </si>
  <si>
    <t>SUBHEAD-III : STONE &amp; BRICK MASONRY :</t>
  </si>
  <si>
    <t>SUBHEAD-IV :  STEEL &amp; WOOD WORKS :</t>
  </si>
  <si>
    <t>SUBHEAD-V :  PLASTERING &amp; SURFACE TREATMENT :</t>
  </si>
  <si>
    <t>SUBHEAD- VI :  FLOORING</t>
  </si>
  <si>
    <t>SUBHEAD- VII :  Waterproofing</t>
  </si>
  <si>
    <t>SUBHEAD- VIII : Roads</t>
  </si>
  <si>
    <t>RD-1</t>
  </si>
  <si>
    <t>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earthwith lead upto 50 metres.</t>
  </si>
  <si>
    <t>RD-2</t>
  </si>
  <si>
    <t>Banking excavated earth in layers not exceeding 20 cm in depth, breaking clods, watering, rolling each layer with ½ tonne roller, or wooden or steel rammers, and rolling every 3rd and top-most layer with power roller of minimum 8 tonnes and dressing up, in embankments for roads, flood banks, marginal banks, and guide banks etc., lead upto 50 m and lift upto 1.5 m in all kinds of soils.</t>
  </si>
  <si>
    <t>RD-3</t>
  </si>
  <si>
    <t>Providing, laying, spreading and compacting graded stone aggregate (size range 53 mm to 0.075 mm ) to wet mix macadam (WMM) specification including premixing the material with water at OMC in for all leads &amp; lifts, laying in uniform layers with mechanical paverfinisher in sub- base / base course on well prepared surface and compacting with vibratory roller of 8 to 10 tonne capacity to achievethe desired density, complete as per specifications and directions of Engineer-in-Charge.</t>
  </si>
  <si>
    <t>RD-4</t>
  </si>
  <si>
    <t>Cement concrete 1:2:4 (1 cement : 2 coarse sand : 4 graded stone aggregate 40 mm nominal size) in pavements, laid to required slope and camber in panels as required including consolidation finishing
and tamping complete.</t>
  </si>
  <si>
    <t>RD-5</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</si>
  <si>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contraction/expansion, construction &amp; longitudinal joints (10 mm wide x 50 mm deep) by groove cutting machine, providing and filling joints with
approved joint filler and sealants, complete all as per direction of Engineer-in-charge (Item of joint fillers, sealants, dowel bars with sleeve/ tie bars to be paid separately).</t>
  </si>
  <si>
    <t>Cement concrete prepared with batch mixing machine</t>
  </si>
  <si>
    <t>Cement concrete manufactured in automatic batching plant (RMC plant) i/c transportation to site in transit mixer</t>
  </si>
  <si>
    <t>RD-6</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</si>
  <si>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</si>
  <si>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RD-7</t>
  </si>
  <si>
    <t>Providing and laying 80mm thick faciory made cement concrete interlocking paver block of M -30 grade made by block makingmachine with strong vibratory compaction, of approved size, design &amp; shape, laid in required colour and pattern over and including 50mm thick compacted bed of coarse sand, filling the joints with line sand etc. all complete as per the direction of Engineer-in-charge.</t>
  </si>
  <si>
    <t>RD-8</t>
  </si>
  <si>
    <t>Dry stone pitching 22.5 cm thick laid in courses and required profile with hammer dressed stones having no side less than 15 cm, with minimum depth of 20 cm including preparing the bedding surface etc. all complete.</t>
  </si>
  <si>
    <t>RD-9</t>
  </si>
  <si>
    <t>Providing and laying non-pressure NP2 class (light duty) R.C.C. pipes with collars jointed with stiff mixture of cement mortar in the proportion of 1:2 (1 cement : 2 fine sand) including testing of joints etc., complete.</t>
  </si>
  <si>
    <t>150 mm dia. R.C.C. pipe</t>
  </si>
  <si>
    <t>300 mm dia. R.C.C. pipe</t>
  </si>
  <si>
    <t>450 mm dia. R.C.C. pipe</t>
  </si>
  <si>
    <t>2000 mm dia. R.C.C. pipe</t>
  </si>
  <si>
    <t>RD-10</t>
  </si>
  <si>
    <t>Constructing brick masonry manhole in cement mortar 1:4 (1 cement : 4 coarse sand)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</si>
  <si>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With Sewer bricks conforming to IS : 4885</t>
  </si>
  <si>
    <t>RD-11</t>
  </si>
  <si>
    <t>Extra for depth for manholes :</t>
  </si>
  <si>
    <t>Size 90x80 cm, With Sewer bricks conforming to IS : 4885</t>
  </si>
  <si>
    <t>RD-12</t>
  </si>
  <si>
    <t>Providing M.S. foot rests including fixing in manholes with 20x20x10 cm cement concrete blocks 1:3:6 (1 cement : 3 coarse sand : 6 graded stone aggregate 20 mm nominal size) as per standard design, With 20x20 mm square bar</t>
  </si>
  <si>
    <t>RD-13</t>
  </si>
  <si>
    <t>Supply &amp; Design of Tensile Membrane &amp; Supporting Structure, Supply of Serge Ferrari Fabric, Fabrication of Membrane and connection systems, support MS structure, Installation of structural Membrane including fabric flashing and Connection system &amp; tensioning and Painting the structure with One coat of Primer and Two coats of Enamel brush
paint</t>
  </si>
  <si>
    <t>SUBHEAD- I : Area Development</t>
  </si>
  <si>
    <t>AD-1</t>
  </si>
  <si>
    <t>Excavating, supplying and filling of local earth (including royalty) by mechanical transport upto a lead of 2km also including ramming and watering of the earth in layers not exceeding 20 cm in trenches, plinth, sides of foundation etc. complete.</t>
  </si>
  <si>
    <t>Roads</t>
  </si>
  <si>
    <t>Area Development</t>
  </si>
  <si>
    <t>###########</t>
  </si>
  <si>
    <t>Surface Preparation: (after de shuttering &amp; curing)
RCC Surfaces must be clean, even and sound concrete. Remove all oil, dirt, laitance and other Contaminants by manually. Construction joint treatment: Starter level lift joint, pour joints or critical joints in the wall make a “V” groove with 20mmx20mm width and depth. Fix the PVC Pipe of 10mm dia into the drilled hole and pack it tightly use quick setting cement - ReArmFix 10S.                                                                                                                                                                                                                                     
Packing the groove with non-shrink grout ArmGrout M65 Inject cementitious slurry by adding cement grout ArmGrout Additive maintaining W/P ratio of 0.45 with the dosage of 250gms/bag of cement under pressure through the nozzles. This should be applied before application of crystalline coating of AquaArm IC. Providing and applying crystlline waterproofing treatment to RCC retaining wall. The waterproofing to be carried out using AquaArm IC of MYK Arment make, by preparing AquaArm IC slurry, by adding 6.75 to 8 liter clean water per 25 kg of AquaArm IC. Both the components should be mixed with a mechanical stirrer (300 to 700 RPM) until a lump free, homogeneous slurry is obtained. The slurry should be applied with a brush @ 1.5 kg/Sqm in two coats on the concrete substrate. The second coat should be applied when the first coat is still tacky.</t>
  </si>
  <si>
    <t>Sl. No.</t>
  </si>
  <si>
    <t>Description of work</t>
  </si>
  <si>
    <t>Unit</t>
  </si>
  <si>
    <t>Quantity</t>
  </si>
  <si>
    <t>Garden Soil: Supply, Stacking, Mixing in required proportions of 70:20:10 of red soil, manure, sand, up to 300 mm Lift and lead spreading and compacting as required maybe for all plantation works complete with gradient slopes and surface preparation</t>
  </si>
  <si>
    <t>Supply &amp; Lay the specified Mexican Lawn including cultivation, Dressing the surface to the desired shape, laying 6” layer of fine red soil, covered with a thin layer of sand, watering,  rolling  with  hand  roller  (4”  thickness  after  rolling), including  the  cost  of  for all plant cost, transport, soil preparation with Red  Earth, Sand and Organic Fertilizers and pesticides are to be used as required/directed, labor  charges, disposing the surplus earth and make good the area etc., complete</t>
  </si>
  <si>
    <t>Trees: Excavating/constructing pits of size approximately 0.75m X 0.75m X 0.75m deep ;  backfilling with Red Poyta soil and organic manure (@ 20 gms/pit/sqmt) (4:1) and providing mulch cover as per the instruction. Procuring and planting specified nursery Grown Trees of  minimum 4mtr  height , supporting it with sturdy stakes as per detail; put into the pit  by the side of the saplings and tied to it. The spacing, location and other details as per the drawings and specifications.  Rate to include for  plant  cost, transport, soil, preparation, installation,  labor, disposing the surplus earth, , etc., all complete.  Organic fertilizers and pesticides (@ 20 gms/pit/sqmt) are to be used as required/directed.</t>
  </si>
  <si>
    <t>Shrubs: Excavating/constructing pits approximately 450mm deep &amp; planting of specified Shrubs including cultivation of land to a depth of 450mm, clearing of debris and unwanted materials and planting  the same  in a mixture of Red Poyta soil and organic manure (@ 20 gms/pit/sqmt) (4:1) and providing mulch cover as per the instruction. Procuring and planting nursery grown healthy and bushy  ground cover plants, the spacing location and other details as per the drawings and specifications. Rate to include for all plant cost, transport, soil preparation, installation, labor, disposing the surplus earth, all complete. Organic fertilizers and pesticides are to be used as required/directed.</t>
  </si>
  <si>
    <t>Ground Covers: Excavating/constructing pits approximately 450mm deep &amp; planting of specified Ground Cover including cultivation of land to a depth of 450mm, clearing of debris and unwanted materials and planting  the same  in a mixture of Red Poyta soil and organic manure (@ 20 gms/pit/sqmt) (4:1) and providing mulch cover as per the instruction. Procuring and planting nursery grown healthy and bushy  ground cover plants, the spacing location and other details as per the drawings and specifications. Rate to include for all plant cost, transport, soil preparation, installation, labor, disposing the surplus earth, all complete. Organic fertilizers and pesticides (@ 20 gms/pit/sqmt) are to be used as required/directed.</t>
  </si>
  <si>
    <t>Supply &amp; Fix the ProGrass Grass pavers in 500mm*390mm*45mm size panels and honeycomb cell structure. Grass Pavers to be made of recyclable HDPE with approximate green area of about 90%. Make: Ritter Landscaping, Germany</t>
  </si>
  <si>
    <t>Manufacture, Supply, Delivery, of 110 mm dia Unplasticised PVCs Pipes including Lowering, laying, jointing and testing of pressure 6 kg/cm2 for potable water supplies conforming to IS : 4985/2000 (3rd revision) with bell ends (Socket) as per specification in light Grey/Natural Ivory Grey/ Any other Color (except White) inclusive of transportation to the sub-divisional stores anywhere in TS excluding taxes-PVC for main 6kg/cm2-110mm-WATERCARRIER SYSTEM</t>
  </si>
  <si>
    <t>Manufacture, Supply,Delivery, of 90mm dia Unplasticised PVCs Pipes including Lowering, laying, jointing and testing of pressure 6 kg/cm2 for potable water supplies conforming to IS : 4985/2000 (3rd revision) with bell ends (Socket) as per specification in light Grey/Natural Ivory Grey/ Any other Color (except White) inclusive of transportation to the sub-divisional stores anywhere in TS excluding taxes-PVC for main 6kg/cm2-90mm-WATERCARRIER SYSTEM</t>
  </si>
  <si>
    <t>Manufacture, Supply,Delivery, of 75mmdia Unplasticised PVCs Pipes including Lowering, laying, jointing and testing of pressure 6 kg/cm2 for potable water supplies conforming to IS : 4985/2000 (3rd revision) with bell ends (Socket) as per specification in light Grey/Natural Ivory Grey/ Any other Color (except White) inclusive of transportation to the sub-divisional stores anywhere in TS excluding taxes-PVC for main 6kg/cm2-75mm-WATERCARRIER SYSTEM</t>
  </si>
  <si>
    <t>Manufacture, Supply,Delivery, of 63mm dia Unplasticised PVCs Pipes including Lowering, laying, jointing and testing of pressure 6 kg/cm2 for potable water supplies conforming to IS : 4985/2000 (3rd revision) with bell ends (Socket) as per specification in light Grey/Natural Ivory Grey/ Any other Color (except White) inclusive of transportation to the sub-divisional stores anywhere in TS excluding taxes-PVC for main 6kg/cm2-63mm-WATERCARRIER SYSTEM</t>
  </si>
  <si>
    <t>Manufacture, Supply,Delivery, of 50mm dia Unplasticised PVCs Pipes including Lowering, laying, jointing and testing of pressure 6 kg/cm2 for potable water supplies conforming to IS : 4985/2000 (3rd revision) with bell ends (Socket) as per specification in light Grey/Natural Ivory Grey/ Any other Color (except White) inclusive of transportation to the sub-divisional stores anywhere in TS excluding taxes-PVC for main 6kg/cm2-50mm-WATERCARRIER SYSTEM</t>
  </si>
  <si>
    <t>Manufacture, Supply,Delivery, of 40mm dia Unplasticised PVCs Pipes including Lowering, laying, jointing and testing of pressure 6 kg/cm2 for potable water supplies conforming to IS : 4985/2000 (3rd revision) with bell ends (Socket) as per specification in light Grey/Natural Ivory Grey/ Any other Color (except White) inclusive of transportation to the sub-divisional stores anywhere in TS excluding taxes-PVC for main 6kg/cm2-40 mm-WATERCARRIER SYSTEM</t>
  </si>
  <si>
    <t>Sprinkler and Acessories</t>
  </si>
  <si>
    <t>Supply,Fixing &amp; commissioning of flexible online tubing, TUBE OD16MM CL2X400 MTR in  Black colour  pressure rating 1 bar  including cost , conveyance of all materials and labour charges etc., complete as per SS-Sprinkler and Acessories</t>
  </si>
  <si>
    <t>Supply,Fixing &amp; commissioning of emitter Non pressure compensating with self piercing barbs,flow rates 2LPH to 8LPH UV resistant colour coded with working pressure 1.0to 3.5bar XB including cost , conveyance of all materials and labour charges etc., complete as per SS   DRIPPER 8 LPH-Sprinkler and Acessories</t>
  </si>
  <si>
    <t>Supply,Fixing &amp; commissioning of flexible, inline tubing Drip Lateral with in built drippers of 4 lph @ 30cm spacing including cost , conveyance of all materials and labour charges etc., -Sprinkler and Acessories</t>
  </si>
  <si>
    <t>Supply,Fixing &amp; commissioning of  Stakes for fixing lateral on mound complete--Sprinkler and Acessories</t>
  </si>
  <si>
    <t>No</t>
  </si>
  <si>
    <t>Supply,Fixing &amp; commissioning of End caps for  closing the lateral  lateral complete -Sprinkler and Acessories</t>
  </si>
  <si>
    <t>Supply,Fixing &amp; commissioning of take off  Connects Drip Line and Blank Tubing to PVC Mainlines at Low Pressures including cost , conveyance of all materials and labour charges etc., complete-Take off -Sprinkler and Acessories</t>
  </si>
  <si>
    <t>Supply,Fixing &amp; commissioning of Gromate  Connects Drip Line and Blank Tubing to PVC Mainlines at Low Pressures including cost , conveyance of all materials and labour charges etc., complete-Grommets-Sprinkler and Acessories</t>
  </si>
  <si>
    <t>Supply,Fixing &amp; commissioning of High  Quality Barbs to Grab Tubing for a Secure Fit. Unique Barb Design to Reduce Insertion Force. Non - Obtrusive  Black  Colored Fittings  of  16mm  BARB X BARB  JOINER including cost , conveyance of all materials and labour charges etc., complete-Joiners-Sprinkler and Acessories</t>
  </si>
  <si>
    <t>Supply,Fixing &amp; commissioning of High  Quality Barbs Grab Tubing for a Secure Fit. Unique Barb Design to Reduce Insertion Force. Non - Obtrusive  Black  Colored Fittings  of  16mm  BARBX BARB  ELBOW including cost , conveyance of all materials and labour charges etc., complete as per SSJ-TURBO AQUR/ LINE ELBOW 16 MM-Sprinkler and Acessories</t>
  </si>
  <si>
    <t>Supply,Fixing &amp; commissioning of High  Quality Barbs Grab Tubing for a Secure Fit. Unique Barb Design to Reduce Insertion Force. Non - Obtrusive  Black  Colored Fittings  of  16mm  BARBX BARB  TEE including cost , conveyance of all materials and labour charges etc., complete as per SSJ-TURBO AQUR/ LINE TEE 16 MM-Sprinkler and Acessories</t>
  </si>
  <si>
    <t>Supply,Fixing &amp; commissioning of Pop up sprinkler full/part circle SPR. 565 POP STAR PLUS 3/4" having radius of throw 6.7m - 12m &amp; flow of 0.09 - 0.61 ltr./sec.at an operative pressure of 2.5 - 4.5 kg/cm.sq. , The sprinkler is gear driven rotary type  with  RC technology having 3/4" bottom inlet, with  slip clutch mechanism and heavy duty retract spring. memory arc  .The sprinkler shall have multi-function, pressure-activated wiper seal for low pressure opreation a The sprinkler shall have internal Seal - A - Matic device which prevents low head drainage (upto 3.1m) &amp; hence puddling &amp; erosion. The  body of sprinkler is of non - corrodible, heavy duty, ABS plastic.5004 including cost , conveyance of all materials and labour charges etc., complete-SPR. 565 POP STAR PLUS 3/4"-Sprinkler and Acessories</t>
  </si>
  <si>
    <t>Supply,Fixing &amp; commissioning of  3/4" Pop up Connecting Swing joint Assembly 3/4"X30 CM STND.SWING JOINT,4S.E. The tubing shall be made of polyetylene having wall thickness of 2.3mm ,a working pressure of 5.5 kg/cm2 at 43oC and a surge pressure of 16.6 kg/cm2. The fittings shall be made of UV resistant thermo plastic.SA Series i including cost , conveyance of all materials and labour charges etc., complete-Sprinkler and Acessories</t>
  </si>
  <si>
    <t>NO</t>
  </si>
  <si>
    <t>Supply,Fixing &amp; commissioning of PVC SERVICE SADDLE 50 MM X3/4"- HD of  varying size  with pressure rating of PN 10  including cost , conveyance of all materials and labour charges etc., complete-Sprinkler and Acessories</t>
  </si>
  <si>
    <t>Supply,Fixing &amp; commissioning of  PVC SERVICE SADDLE 63 MM X 25MM(3/4)- HD of  varying size  with pressure rating of PN 10  including cost , conveyance of all materials and labour charges etc., complete-Sprinkler and Acessories</t>
  </si>
  <si>
    <t>Supply,Fixing &amp; commissioning of Imported PVC SERVICE SADDLE40 MM X 25MM(3/4)- HD of  varying size  with pressure rating of PN 10  including cost , conveyance of all materials and labour charges etc., complete-Sprinkler and Acessories</t>
  </si>
  <si>
    <t>Providing of Pop-up Rotor Sprinkler of throw radius varying form 18-19 mts with key features like Plastic riser. Automatic Arc Return, Non trippable Drive Mechanism, Quick Check Arc Mechanism, Drain Check Valve, part &amp; Full Circle in one nodel  Model: I-25-04-B Pop-up Sprinkler Nozzle No 25, Pressure-4.5 kg/cm2, Radius-20.1m, Discharge-1.55 LPS -Sprinkler and Acessories</t>
  </si>
  <si>
    <t>Providng 1” Pop up connecting Swingjoint Assemble. The tubing shall bemade of polyetylene having wallthickness of 2.3mm. a working pressureof 5.5 kg/ cm2 at 430C and a surge pressure of 16.6 Kg/ cm2. The fittingssahll be made of UV resistant thermopalstic. Swing Joint  - 1" x 30 cm-Swing Joint  - 1" x 30 cm-Sprinkler and Acessories</t>
  </si>
  <si>
    <t>Supply,Fixing &amp; commissioning of control  Valve, 3"Butterfly Valve   in mainline  for bypass and flow diversion of approved quality with pressure rating of PN 10 including cost , conveyance of all materials and labour charges etc., complete as per SSBUTTERFLY VALVE C.I. 80 MM -3”-Sprinkler and Acessories</t>
  </si>
  <si>
    <t>Supply,Fixing &amp; commissioning of PVC Service Saddle - 75 mm x 1” (Heavy Duty) of  varying size  with pressure rating of PN 10  including cost , conveyance of all materials and labour charges etc., complete -Sprinkler and Acessories</t>
  </si>
  <si>
    <t>Supply,Fixing &amp; commissioning of PVC Service Saddle - 90 mm X 1" (Heavy Duty) of  varying size  with pressure rating of PN 10  including cost , conveyance of all materials and labour charges etc., complete-Sprinkler and Acessories</t>
  </si>
  <si>
    <t>Supply,Fixing &amp; commissioning of PVC PVC Service Saddle - 110 mm X 1" (Heavy Duty) of  varying size  with pressure rating of PN 10  including cost , conveyance of all materials and labour charges etc., complete-Sprinkler and Acessories</t>
  </si>
  <si>
    <t>Providing &amp; fixing of PS Utra Pop up POP UP MINISTER 4"WITH VAN 17A 1/2" having colour coded Spray nozzle of covering 1.5-5m. The Spray Head body shall be constructed of heavy-duty, ultraviolet resistant plastic and stainless steel spring with mutifunctional wiper seal with small exposed cover. etc. item complete-Sprinkler and Acessories</t>
  </si>
  <si>
    <t>Supply,Fixing &amp; commissioning of PVC SERVICE SADDLE 63MM X 1/2"- HD of  varying size  with pressure rating of PN 10  including cost , conveyance of all materials and labour charges etc., complete-Sprinkler and Acessories</t>
  </si>
  <si>
    <t>Providing &amp; Fixing of , 1/2" Pop up Connecting Four Elbow Swing joint Assembly. The fittings shall be made of UV resistant thermo plastic.etc. item complete.1/2"X30 CM STND.SWING JOINT,4S.E-Sprinkler and Acessories</t>
  </si>
  <si>
    <t>Providing and fixing of PVC   SERVICE SADDLE 50 MM X1/2"- HD of varying size- HD-Sprinkler and Acessories</t>
  </si>
  <si>
    <t>Providing and fixing of PVC SERVICE SADDLE 40 MM X1/2"- HD of varying size- HD-Sprinkler and Acessories</t>
  </si>
  <si>
    <t>Supply,Fixing &amp; commissioning of PVC CTRL VALV 90MM TEFLON SEAL PLAIN,security pivot to maintain lever in space,double water tight joint,direct injection stem non mechanical ,with a base which permits maximum penetration into the valve of size 63mm with pressure rating PN 10 including cost , conveyance of all materials and labour charges etc., complete -Sprinkler and Acessories</t>
  </si>
  <si>
    <t>Supply,Fixing &amp; commissioning of PVC CTRL VALV75MM TEFLON SEAL PLAIN,security pivot to maintain lever in space,double water tight joint,direct injection stem non mechanical ,with a base which permits maximum penetration into the valve of size 63mm with pressure rating PN 10 including cost , conveyance of all materials and labour charges etc., complete-Sprinkler and Acessories</t>
  </si>
  <si>
    <t>Supply,Fixing &amp; commissioning of PVC CTRL VALV 63MM TEFLON SEAL PLAIN,security pivot to maintain lever in space,double water tight joint,direct injection stem non mechanical ,with a base which permits maximum penetration into the valve of size 63mm with pressure rating PN 10 including cost , conveyance of all materials and labour charges etc., complete-Sprinkler and Acessories</t>
  </si>
  <si>
    <t>Supply,Fixing &amp; commissioning of self-closing flushing valves that are installed at the end of the irrigation line for effecting flushing of the line at the beginning of every irrigation cycle, thus avoiding the clogging of the emitters /sprinklers through removal of particles, sediments and other impurities from the water including cost , conveyance of all materials and labour charges etc., complete FLUSH VALVE 50 MM-Sprinkler and Acessories</t>
  </si>
  <si>
    <t>Supply,Fixing &amp; commissioning of 12" IRRIGATION VALVE BOX 12" with  greenlid and corrugated structure with unique shovel  access slot and bolt hole knockout &amp; having Dimensions @ Top Opening:18 1/4" L X 13" W &amp; bottom opening :21 1/4" L X 15 15/16"W X  12" H PVB/VB including cost , conveyance of all materials and labour charges etc., complete -Valve and Filters Accessories</t>
  </si>
  <si>
    <t>Valve and Filters Accessories</t>
  </si>
  <si>
    <t>Supply of Fixing &amp; commissioning of 3"-80MM(3) SIN WITH M.MF. sandfilter with capacity  50 m3 / Hr matching pump design flow  having an suitable  inlet connections  and backwash assembly for removal of algae, trash, silt at regular interval in the incoming water, with fine sand media bottom of filter &amp; maximum working pressure of 7 Bars-Valve and Filters Accessories</t>
  </si>
  <si>
    <t>Supply,Fixing &amp; commissioning of 3" DIS/SIS J-SUP-FLOW FIL FLAN 50M3 90MM G with capacity 50m3/Hr having an suitable  inlet connections , to create a helical effect in the incoming water ,spinning particulate in suspension away from the filtering element and so minimizing cleanings frequency ,3/4" outlet for flushing at bottom of filter &amp; maximum working presure of 12 Bars.STF including cost , conveyance of all materials and labour charges etc., complete-Valve and Filters Accessories</t>
  </si>
  <si>
    <t>Supply of 2"PRESSURE GUAGE GLYCERINE FILLED &amp;CORK 1/4"pressure guage glycrine filled &amp; cork 1/4"-Valve and Filters Accessories</t>
  </si>
  <si>
    <t>Supply,Fixing &amp; commissioning of 3"GM. NON RETURN VALVE 3." AP  to prevent back flow have flap type or spring type with pressure rating of PN 10 including cost , conveyance of all materials and labour charges etc., complete-Valve and Filters Accessories</t>
  </si>
  <si>
    <t>Supply,Fixing &amp; commissioning of a DBL ACT AIR/VAC RELE VLV32MM(1)+D3750 "  Air release valve The Air release valve shall be capable of both releasing and admitting air from and into the line. The working pressure shall be 5 bar including cost , conveyance of all materials and labour charges etc., complete-Valve and Filters Accessories</t>
  </si>
  <si>
    <t>Supply,Fixing &amp; commissioning of QUICK COUPLING VL. 3/4"FEMALE  made up of  solid  brass with locking cover  corrosion resistant and stainless steel spring 3RC including cost , conveyance of all materials and labour charges etc., complete-Valve and Filters Accessories</t>
  </si>
  <si>
    <t>Supply,Fixing &amp; commissioning of QUICK COUPLING KEY 3/4" Mthreads into top of QCV to provide water access 33DK including cost , conveyance of all materials and labour charges etc., complete-Valve and Filters Accessories</t>
  </si>
  <si>
    <t>Total</t>
  </si>
  <si>
    <t>S No</t>
  </si>
  <si>
    <t>Item &amp; Description</t>
  </si>
  <si>
    <t>Qty</t>
  </si>
  <si>
    <t>Hexagonal Workstations-Opendesk Made with 50X25MS Legs and Beams with powder coating finish
MS sheet Molded raceway with switchboard cutouts
60mm PVC Gourmet for each seat for cable manager
25mm PLPB Top with PVC edge banding
8mm thick 300mm height glass dividers with Brackets
Price Excluding CPU trolley, Keyboard tray, Pedestal Unit, electrical and networking works
Size: As per the drawing
HSN: 9403</t>
  </si>
  <si>
    <t>Chair-Dynamic-MB MESH BACK
ADJUSTABLE ARMREST WITH PU PAD SYNCHRO TILT MECHANISM GASLIFT 100MM (BIFMA CERTIFIED) NYLON BASE
NYLON CASTER (BIFMA CERTIFIED)
1year Warranty
HSN: 940306</t>
  </si>
  <si>
    <t>Chair-HYBA-Highback-F1 PU-Imported Premium and Comfortable Executive Chair with Ergonomic Lumbar Support Internal Frame Material: Glass Filled Nylon Structure, Upholstery cover: PU Leatherette | Color: Black | Seat: Moulded with 45 density | Size: High Back
Armrest: Premium Aluminium Arms with Soft PU padding on the top | Mechanism: Heavy Duty Any Position Lock Mechanism | Gaslift: Class 3 (Pneumatic seat height adjustment) | Base: Aluminium Base | Castors: 60 mm Nylon wheels
Maximum Weight Load: 120 kgs. Assembly: The product needs Complete Assembly. No machine required to assemble.
Color: Black/Grey/Red/Navy blue
HSN: 940306</t>
  </si>
  <si>
    <t>Cafetaria</t>
  </si>
  <si>
    <t>Pantry Table-1
Size 1200*750*750H
MS legs with powder coating
25mm PLPB top with PVC edge banding. Seating capacity -4nos
HSN: 9403</t>
  </si>
  <si>
    <t>Marvel Shell
HSN: 9403</t>
  </si>
  <si>
    <t>Auditorium Chairs
SAC:</t>
  </si>
  <si>
    <t>KITCHEN EQUIPMENT</t>
  </si>
  <si>
    <t>Sl.No</t>
  </si>
  <si>
    <t>Description</t>
  </si>
  <si>
    <t>Over all size</t>
  </si>
  <si>
    <t>BULK COOKING AREA</t>
  </si>
  <si>
    <t>Steam boiler Tube design</t>
  </si>
  <si>
    <t>Steam vessel  (Rice)</t>
  </si>
  <si>
    <t>Cap  50 litres</t>
  </si>
  <si>
    <t>Steam vessel  (Sambar)</t>
  </si>
  <si>
    <t>Steam vessel  (Rasam)</t>
  </si>
  <si>
    <t>Steam vessel (Milk)</t>
  </si>
  <si>
    <t>Cap 50 litres</t>
  </si>
  <si>
    <t xml:space="preserve">Idly boiler </t>
  </si>
  <si>
    <t>Cap. 180 idlys</t>
  </si>
  <si>
    <t>Work table with sink</t>
  </si>
  <si>
    <t>48”x24”x34”+6”</t>
  </si>
  <si>
    <t>3 burner cooking range</t>
  </si>
  <si>
    <t>72”x24”x18”</t>
  </si>
  <si>
    <t>Single sink unit</t>
  </si>
  <si>
    <t>24”x24”x34”+6”</t>
  </si>
  <si>
    <t>2 burner cooking range</t>
  </si>
  <si>
    <t>48”x24”x34”</t>
  </si>
  <si>
    <t>2 burner Chinese cooking range</t>
  </si>
  <si>
    <t>48”x30”x34”</t>
  </si>
  <si>
    <t>Ms Dosa plate with SS body</t>
  </si>
  <si>
    <t>Batter table</t>
  </si>
  <si>
    <t>24”x24”x34”</t>
  </si>
  <si>
    <t>Bulk cooking range</t>
  </si>
  <si>
    <t>30”x30”x28”</t>
  </si>
  <si>
    <t>Work table with Overhead shelve and under shelve</t>
  </si>
  <si>
    <t>60”x24”x34”+18”</t>
  </si>
  <si>
    <t>Work table with one bottom shelve</t>
  </si>
  <si>
    <t>Civil tandoor</t>
  </si>
  <si>
    <t>36”x36”x34”</t>
  </si>
  <si>
    <t>Mable top table for tandoor</t>
  </si>
  <si>
    <t>36”x24”x34”</t>
  </si>
  <si>
    <t>Chapati plate with puffer</t>
  </si>
  <si>
    <t>Bain Marie counter 6 GN Pan container of 10 litres capacity</t>
  </si>
  <si>
    <t>Room service trolley</t>
  </si>
  <si>
    <t>36”x24”x40”</t>
  </si>
  <si>
    <t>VEG PREPRATION AREA</t>
  </si>
  <si>
    <t>2 sink unit</t>
  </si>
  <si>
    <t>Cutting table</t>
  </si>
  <si>
    <t>Veg cutting machine</t>
  </si>
  <si>
    <t>Cap 100kg/hr</t>
  </si>
  <si>
    <t>Work table</t>
  </si>
  <si>
    <t>Storage rack</t>
  </si>
  <si>
    <t>44”x18”x72”</t>
  </si>
  <si>
    <t>NON VEG PREPRATION AREA</t>
  </si>
  <si>
    <t>Meat mincer</t>
  </si>
  <si>
    <t>Cap 50kgs/Hr</t>
  </si>
  <si>
    <t>2 Door under counter freezer</t>
  </si>
  <si>
    <t>60”x24”x34”</t>
  </si>
  <si>
    <t>ROOM SERVICE MATERIAL DEPOSIT AREA</t>
  </si>
  <si>
    <t>Water cooler</t>
  </si>
  <si>
    <t>Cap 80 litres</t>
  </si>
  <si>
    <t>Glass &amp; jug holding rack</t>
  </si>
  <si>
    <t>36”x24”x72”</t>
  </si>
  <si>
    <t>Sterilizing compartment</t>
  </si>
  <si>
    <t xml:space="preserve"> SS Banquet folding table</t>
  </si>
  <si>
    <t>48”x30”x30”</t>
  </si>
  <si>
    <t>GRINDING AREA</t>
  </si>
  <si>
    <t>Wet grinder</t>
  </si>
  <si>
    <t>Cap 15 lit</t>
  </si>
  <si>
    <t>Cap 10 Lit</t>
  </si>
  <si>
    <t>Potato peeler</t>
  </si>
  <si>
    <t>Cap 20 Kgs</t>
  </si>
  <si>
    <t>Dough kneader</t>
  </si>
  <si>
    <t>Cap 40 lit</t>
  </si>
  <si>
    <t>DISH WASH AREA</t>
  </si>
  <si>
    <t>Soiled dish landing table with chute</t>
  </si>
  <si>
    <t>Loading table with middle and bottom shelve</t>
  </si>
  <si>
    <t>3 sink unit</t>
  </si>
  <si>
    <t>72”x24”x34”</t>
  </si>
  <si>
    <t>Supporting table for sink</t>
  </si>
  <si>
    <t>48”x12’x34”</t>
  </si>
  <si>
    <t>Unloading table with middle and bottom shelve</t>
  </si>
  <si>
    <t>Plate rack</t>
  </si>
  <si>
    <t>30”x24”x72”</t>
  </si>
  <si>
    <t>Pot rack</t>
  </si>
  <si>
    <t>48”x24”x60”</t>
  </si>
  <si>
    <t>PANTRY AREA</t>
  </si>
  <si>
    <t xml:space="preserve"> Tea burner</t>
  </si>
  <si>
    <t>36”x18”x14”</t>
  </si>
  <si>
    <t>2 door under counter freezer</t>
  </si>
  <si>
    <t>CONTINENTAL COOKING AREA</t>
  </si>
  <si>
    <t>4 burner continental cooking range with oven below</t>
  </si>
  <si>
    <t>Deep far fryer</t>
  </si>
  <si>
    <t>24”x24x34”</t>
  </si>
  <si>
    <t>2 Burner Chinese cooking range</t>
  </si>
  <si>
    <t>90”x30”x34”</t>
  </si>
  <si>
    <t>Bar BQ Grill</t>
  </si>
  <si>
    <t>3”x18”x34”</t>
  </si>
  <si>
    <t xml:space="preserve">Chicken Griller </t>
  </si>
  <si>
    <t>Std</t>
  </si>
  <si>
    <t>Salamander</t>
  </si>
  <si>
    <t>30”x14”x14”</t>
  </si>
  <si>
    <t>Work table with under shelve</t>
  </si>
  <si>
    <t>EXHAUST DUCTING SECTION</t>
  </si>
  <si>
    <t xml:space="preserve">SS HOODS PER RFT fabrication in 22 SWG SS 202 GRADE Sheet Per Rft </t>
  </si>
  <si>
    <t>70 rft</t>
  </si>
  <si>
    <t xml:space="preserve">EXHAUST DUCTING IN GI PER SFT fabrication in 24 SWG Gi Sheet Per Sft </t>
  </si>
  <si>
    <t>1000 sft</t>
  </si>
  <si>
    <t>BLOWER WITH 3HP CAPACITY</t>
  </si>
  <si>
    <t>GAS PIPE LINE SECTION</t>
  </si>
  <si>
    <t>LPG pipe line including 10X10 cylinder manifold set consisting of manifold pipes, manifold valves, flexible cylinder pigtails high pressure regulator main isolation valves etc, including MS ERW Class C pipe line of ½” size approximate 100 rft</t>
  </si>
  <si>
    <t>100 rft</t>
  </si>
  <si>
    <t>STEAM PIPE LINE SECTION</t>
  </si>
  <si>
    <t>Steam pipe line connecting  rice cooker and idly box,steam generator  with necessary fittings like valves, coupling, unions, tees, elbows, thread nipples, GI Pipe line of ¾” size TATA B class and pipe outer insulated with asbestos rope  size approximate 100 rft</t>
  </si>
  <si>
    <t>100 RFT</t>
  </si>
  <si>
    <t>S.No</t>
  </si>
  <si>
    <t>HVAC SYSTEM</t>
  </si>
  <si>
    <t>A</t>
  </si>
  <si>
    <t>VARIABLE REFRIGERANT FLOW SYSTEM</t>
  </si>
  <si>
    <t>Supply &amp; Installation, testing and commissioning of Outdoor units consists of 100% inverter compressors, inverter fan motor with aero-spiral fan blade and, e-pass heat exchanger, safety valves, solenoid valves, receiver, capillary tube, check valve, electronic expansion valve, high pressure switch, low pressure sensor, pressure regulating valve, refrigerant filter, stop valve, accumulator and refnet kits. The EER of VRF system shall be minimum 14.5 at AHRI condition. Rate shall be inclusive of R-410A refrigerant &amp; oil pre charging, vibration isolators, supports, necessary foundation / pedestal works etc.The unit shall be sized to deliver followinr rated capacities minimum which excludes de-rated capacity due to excess length of refrigeration pipes, different elevation and the ambient temperature of 45 deg C &amp; indoor 23 deg C. All Outdoor units shall be supplied along with Anti corrosive protection coating to prevent from chemicals/sea air/effluent water etc..</t>
  </si>
  <si>
    <t>66HP (14HP+22HP+30HP)</t>
  </si>
  <si>
    <t>72HP (20HP+22HP+30HP)</t>
  </si>
  <si>
    <t xml:space="preserve">Supply Installation Testing &amp; commissioning of VRF indoor type units of the following capacities including shifting, drain pump, supports, etc. The following capacities shall be actual delivered capacity considering the actual operating conditions.  Indoor unit shall be switched off on receipt of fire signal from fire alarm control module.  Wiring from control module shall be considered.  </t>
  </si>
  <si>
    <t>i</t>
  </si>
  <si>
    <t>4-WAY CASSETTE UNIT</t>
  </si>
  <si>
    <t>3.5 TR</t>
  </si>
  <si>
    <t>3.0 TR</t>
  </si>
  <si>
    <t>1.6 TR</t>
  </si>
  <si>
    <t>ii</t>
  </si>
  <si>
    <t>1-WAY CASSETTE UNIT</t>
  </si>
  <si>
    <t xml:space="preserve">                    -  </t>
  </si>
  <si>
    <t xml:space="preserve">                   -  </t>
  </si>
  <si>
    <t>1.0 TR</t>
  </si>
  <si>
    <t>0.6 TR</t>
  </si>
  <si>
    <t>iii</t>
  </si>
  <si>
    <t>ROUND CASSETTE UNIT</t>
  </si>
  <si>
    <t>4.0 TR</t>
  </si>
  <si>
    <t>2.5 TR</t>
  </si>
  <si>
    <t>Supply, installation, testing and commissioning of following refnet Y-Joints</t>
  </si>
  <si>
    <t>Indoor Refnet joints</t>
  </si>
  <si>
    <t>Out door refnet joints</t>
  </si>
  <si>
    <t xml:space="preserve">Supply of BACnet to compatible Network Interface and Central Remote Controller for monitoring and Controlling the VRF equipments by third party BMS. Rate shall inclusive of required hardware, software, Auto ON provision for critical areas based on temperature rise, sensors, etc. </t>
  </si>
  <si>
    <t>Lot</t>
  </si>
  <si>
    <t>Supply and laying of 2C x 1.0 Sqmm multi standard screened cable with required size of GI conduit &amp; accessories for VRV communications.</t>
  </si>
  <si>
    <t>Rmt.</t>
  </si>
  <si>
    <t>SITC of  copper refrigerant piping of various sizes with VRF Grad hard drawn/Soft copper piping necessary supports, fittings and clamps, insulation with 19 mm thk class 'O' nitrile rubber insulation with FM approval.  Copper piping shall be of VRF grade with 100% eddy current testing.  All wall crossings with proper PVC sleeve. all copper pipe run in a cable tray.</t>
  </si>
  <si>
    <t>6.4mm Dia with 19mm thick insulation</t>
  </si>
  <si>
    <t>9.5mm Dia with 19mm thick insulation</t>
  </si>
  <si>
    <t>12.7mm Dia with 19mm thick insulation</t>
  </si>
  <si>
    <t>15.9mm Dia with 19mm thick insulation</t>
  </si>
  <si>
    <t>19.1mm Dia with 19mm thick insulation</t>
  </si>
  <si>
    <t>22.2mm Dia with 19mm thick insulation</t>
  </si>
  <si>
    <t>25.4mm Dia with 19mm thick insulation</t>
  </si>
  <si>
    <t>28.6mm Dia with 19mm thick insulation</t>
  </si>
  <si>
    <t>31.8mm Dia with 19mm thick insulation</t>
  </si>
  <si>
    <t>j</t>
  </si>
  <si>
    <t>34.9mm Dia with 19mm thick insulation</t>
  </si>
  <si>
    <t>k</t>
  </si>
  <si>
    <t>38.1mm Dia with 19mm thick insulation</t>
  </si>
  <si>
    <t>l</t>
  </si>
  <si>
    <t>41.3mm Dia with 19mm thick insulation</t>
  </si>
  <si>
    <t>m</t>
  </si>
  <si>
    <t>44.5mm Dia with 19mm thick insulation</t>
  </si>
  <si>
    <t>n</t>
  </si>
  <si>
    <t>54.0mm Dia with 19mm thick insulation</t>
  </si>
  <si>
    <t>Supply and erection of following sizes powder coated perforated cable tray made out of 18G thick GI sheet secured with GI clamps and brackets with adequate number of supports for pipes every 2.5 mts interval and at bends for Insulated refrigerant pipe for exposed areas</t>
  </si>
  <si>
    <t>300mm wide</t>
  </si>
  <si>
    <t>Providing and fixing in position the following Heavy Duty PVC pipe for drain with all joints, reducer, necessary elbows and tees, supporting arrangements, etc. Rate shall inclusive of thermal insulation with 9mm thickness  Aluminium foil faced closed cell nitrile rubber tubular insulation</t>
  </si>
  <si>
    <t>32 NB</t>
  </si>
  <si>
    <t>Mtrs</t>
  </si>
  <si>
    <t>25 NB</t>
  </si>
  <si>
    <t>Pressure testing, vacuumising of total VRF System piping  etc.</t>
  </si>
  <si>
    <t>Ckt</t>
  </si>
  <si>
    <t>Supply, installation, testing and  commissioning of initial Charge of refrigerant gas - R 410 A .</t>
  </si>
  <si>
    <t xml:space="preserve">Supply installation &amp; testing commissioning of OUT DOOR Stand </t>
  </si>
  <si>
    <t>No's</t>
  </si>
  <si>
    <t>B</t>
  </si>
  <si>
    <t>AIR DISTRIBUTION SYSTEM</t>
  </si>
  <si>
    <t>SITC of factory fabricated GSS Ducting with  GI bolt &amp; nuts, necessary supporting arrangement using GI full threaded rods and slotted rail. Ducting shall include guide vanes, etc., Ducting shall be designed for 500pa ESP as per the SMACNA-2005 &amp; specifications of the following gauges.</t>
  </si>
  <si>
    <t>0.80 mm thick (22 Gauge) – Galvanized Sheet metal</t>
  </si>
  <si>
    <t>Sqm.</t>
  </si>
  <si>
    <t>0.63 mm thick (24 Gauge) – Galvanized Sheet metal</t>
  </si>
  <si>
    <t xml:space="preserve">Supply, installation, testing and commissioning of Round Inline fan of following capacities including, supports, canvas connections, motor, stater etc. the fan shall be selected at low noise.  Fan shall be installed with five speed fan regulator. </t>
  </si>
  <si>
    <t>500 Cfm @ 15 mm st.pr min. - Fresh Air</t>
  </si>
  <si>
    <t>300 Cfm @ 15 mm st.pr min. - Fresh Air</t>
  </si>
  <si>
    <t>200 Cfm @ 15 mm st.pr min. - Fresh Air</t>
  </si>
  <si>
    <t>150 Cfm @ 15 mm st.pr min. - Fresh Air</t>
  </si>
  <si>
    <t>Supply and installation of Acoustic insulation - Material shall be FM approved, self adhesive, open cell physically crosslinked polyolefin foam. The density of the same shall be within 140-180 Kg/m3.The material should have a thermal conductivity not exceeding 0.041 W/mK. The maximum surface temperature the material should withstand is 105º C and minimum temperature should be -20ºC. The material should conform to Class "O" rating for surface spread of Flame as per BS 476 Part 7. Insulation joints shall be sealed with 3mm thick, 50mm wide OEM recommended self adhesive tape. The Thickness of the insulation material shall be as follows</t>
  </si>
  <si>
    <t>10mm thick</t>
  </si>
  <si>
    <t>Supply &amp; fixing of Thermal Insulation for supply air duct  using Closed cell nitrile rubber elastomeric foam insulation along with manufacturer recommended adhesive where the VOC level should not exceed more than 850 grams / Litre. Insulation material manufactured should have fire properties - HB and V0 Rating as per UL 94</t>
  </si>
  <si>
    <t>13 mm thick (Supply air duct)</t>
  </si>
  <si>
    <t>Supply and installation of Aluminium volume control  damper low leakage (low leakage) made out of 1.0mm thick  frame and opposed blades of 0.8 mm blade with suitable links, handles, levers and quadrants for manual control of volume of air flow and for proper balancing of air distribution system. Provide engraved type “OPEN &amp; CLOSE” indication. Refer to the drawings for various sizes required. The VCD shall have TDF flanges which suitable to connect with duct.</t>
  </si>
  <si>
    <t>Supply and installation of aluminium collar damper, necessary fixing and supporting arrangement for the grilles</t>
  </si>
  <si>
    <t xml:space="preserve"> Sqm. </t>
  </si>
  <si>
    <t>Supply and installation of Extruded Aluminium powder coated fresh air &amp; Exhaust air Louver complete with volume control damper, vermin netting and 45 deg angle suitable for protection against splashing rain water fixed in a powder coated Aluminium angle mount frames.</t>
  </si>
  <si>
    <t>Supply, installation, testing and commissioning of tube axial flow type Fire rated Exhaust Air Fan of suitable capacity with powder coated MS/ GSS casing and aluminium alloy impellers with high efficiency aero-foil sections, blades, the impeller directly driven by TEFC induction motor (IE-2) and  'H' class insulation suitable for 3 Phase, 50 Hz, 415±10% Volt, ac supply, (and as per manufacturer specification ) for a static pressure  as indicated below. Fan section shall be suitable for Floor Mounted out door application as well as ceiling suspended indoor applications with suitable capacity of starter with Four Pole MCB etc., and other protective devices of approved brands within MS enclosure box complete as required and as per specifications. The fan shall be equipped with mounting bracket Inlet &amp; outlet cone required at discharge. Fans should be AMCA certified. The sound pressure should not exceed 80 db(A) at a distance of 3 Mts. Fan and Motor for Fire exhaust fans shall be suitable for operation at minimum 250 deg C for 2 hrs. The Fan should  be complete with all accessories including fire rated canvas connection with metallic flange, vibration isolators, gravity louvers, bird screen etc., as per specification including transportation to site, all mounting arrangements like brackets etc., and cost of all accessories and all labour charges complete. Fan total efficiency should not be less than 60%.  Makes:- Crystal Air/Kruger/System Air/ Carry Air/Edgetech/Greenheck/Aerotech</t>
  </si>
  <si>
    <t>5500 CFM/ 20mm WC static pressure [canteen exhaust]</t>
  </si>
  <si>
    <t>Nos.</t>
  </si>
  <si>
    <t>2000 CFM/ 20mm WC static pressure  (fresh air)</t>
  </si>
  <si>
    <t>1500 CFM/ 20mm WC static pressure  (fresh air)</t>
  </si>
  <si>
    <t>1200 CFM/ 20mm WC static pressure  (fresh air)</t>
  </si>
  <si>
    <t>800 CFM/ 20mm WC static pressure  (fresh air)</t>
  </si>
  <si>
    <t>Total amount for Section-B in INR</t>
  </si>
  <si>
    <t>Total Qty.</t>
  </si>
  <si>
    <t>Supply</t>
  </si>
  <si>
    <t>Erection</t>
  </si>
  <si>
    <t>INTERNAL ELECTRICALS</t>
  </si>
  <si>
    <t>1)</t>
  </si>
  <si>
    <t>Internal Wiring</t>
  </si>
  <si>
    <t>Point Wiring for Light/ Fan/ exhaust fan with 2 runs of 1100V grade 1.5 Sq.mm &amp; 1 run of  1.5 Sq.mm PVC insulated multistrand , FRLS , Copper conductor  wires , run in and including   25mm dia heavy gauge PVC conduits concealed in wall / ceiling conforming to IS  732 including all accessories such as junction boxes, conduit bends elbows  and   anodised GI Switch box with modular switch and the box covered  with front plate including connections to Earth terminal.</t>
  </si>
  <si>
    <t>i)</t>
  </si>
  <si>
    <t>One Light point controlled by one 6 A  switch.</t>
  </si>
  <si>
    <t>ii)</t>
  </si>
  <si>
    <t>Two Light point controlled by one 6 A  switch.</t>
  </si>
  <si>
    <t>iii)</t>
  </si>
  <si>
    <t>Ceiling fan point controlled by one 6 A switch  and electronic fan regulator  of 100 W step type  with concealed MS fan hook box</t>
  </si>
  <si>
    <t>iv)</t>
  </si>
  <si>
    <t>Exhaust fan  point controlled by one 6 A switch.</t>
  </si>
  <si>
    <t>v)</t>
  </si>
  <si>
    <t>Call bell   point controlled by one 6 A  Bell push  switch and Buzzer</t>
  </si>
  <si>
    <t>2)</t>
  </si>
  <si>
    <t xml:space="preserve">Supply and Wiring with the following size 1100V grade PVC insulated multistrand  FRLS  Copper conductor wires in  and including suitable size heavy gauge PVC conduit concealed in wall / Ceiling including all accessories such  as junction boxes, bends, elbows including end terminated with suitable lugs. </t>
  </si>
  <si>
    <t xml:space="preserve">2 runs of 2.5 Sq.mm wires with 1run of 2.5 Sq.mm wire in and including  25 mm Dia PVC Conduit (For Lighting Circuit   ) </t>
  </si>
  <si>
    <t xml:space="preserve">2 runs of 4 Sq.mm wires with 1run of 4 Sq.mm wire in and including  25 mm Dia PVC Conduit (For Power Circuit   ) </t>
  </si>
  <si>
    <t xml:space="preserve">2 runs of 6 Sq.mm wires with 1run of 6 Sq.mm wire in and including  25 mm Dia PVC Conduit (For AC Circuit   ) </t>
  </si>
  <si>
    <t xml:space="preserve">4 runs of 6 Sq.mm wires with 2run of 6 Sq.mm wire in and including  32 mm Dia PVC Conduit (For Lighting DB   ) </t>
  </si>
  <si>
    <t xml:space="preserve">4 runs of 10 Sq.mm wires with 2run of 10 Sq.mm wire in and including  32 mm Dia PVC Conduit (For Power DB   ) </t>
  </si>
  <si>
    <t>Wiring with 3Cx2.5 sq.mm PVC insulated copper cable in 25mm dia 16 swg thick MS surface Conduit with ceiling rose  directly connected to existing MCB  DB including cutting, chiseling and chipping the wall/flooring, masonry work including the painting of the wall or wherever the required &amp; the finishing is matched with existing finishing with all labour charges etc., complete for light, and exhaust fan points in respective areas</t>
  </si>
  <si>
    <t>Three Light Points Controlled by one 10A SPMCB</t>
  </si>
  <si>
    <t>Four Light Points Controlled by one 10A SPMCB</t>
  </si>
  <si>
    <t>Five Light Points Controlled by one 10A SPMCB</t>
  </si>
  <si>
    <t>3)</t>
  </si>
  <si>
    <t xml:space="preserve">Supply and Fixing of 6A 3pin modular plug socket and 6 A modular switch control  duly recessed in wall with concealed anodized metal box and cover frame including circuit wiring of 2x2.5+1x1.5 sq.mm  multistrand  copper conductor cable from  DB  &amp;  connections including supply and laying of 16SWG 25mm Dia MS conduit on ceiling/on wall and alsoincluding   all labour charges etc.,complete. (Make : ANCHOR WOODS, LEGRAND MOSIAC, MK) </t>
  </si>
  <si>
    <t>4)</t>
  </si>
  <si>
    <t xml:space="preserve">Supply and Fixing of 6/16A 5pin modular plug socket and 16 A modular switch control  duly recessed in wall with concealed anodized metal box and cover frame  etc.,complete. (Make : ANCHOR WOODS, LEGRAND MOSIAC, MK) </t>
  </si>
  <si>
    <t>5)</t>
  </si>
  <si>
    <t xml:space="preserve">Supply and fixing 20A, 240V, SPN industrial type socket outlet, with 2pole and earth, metal enclosed plug top along with 20/32A, 'C' curve, SP MCB in sheet steel enclosure, on surface on in recesses, with chain metal cover for the socket outlet and complete with connections, testing and commissioning etc as required   etc.,complete. (Make : ANCHOR WOODS, LEGRAND MOSIAC, MK) </t>
  </si>
  <si>
    <t>6)</t>
  </si>
  <si>
    <t>Supply and Fixing with combination of 2nos 6/16A 5pin modular plug socket and 2nos 16 A modular switch control  duly recessed in wall with concealed anodized metal box and cover frame including earth connections and all labour charges etc.,complete.</t>
  </si>
  <si>
    <t>7)</t>
  </si>
  <si>
    <t xml:space="preserve">Supply and fixing 16A, 240V, SPN industrial type socket outlet, with 2pole and earth, metal enclosed plug top along with 20/32A, 'C' curve, SP MCB in sheet steel enclosure, on surface on in recesses, with chain metal cover for the socket outlet and complete with connections, testing and commissioning etc as required   etc.,complete. (Make : ANCHOR WOODS, LEGRAND MOSIAC, MK) </t>
  </si>
  <si>
    <t>8)</t>
  </si>
  <si>
    <t xml:space="preserve">Supply and fixing 32A, 440V, TPN industrial type socket outlet, with 4pole and earth, metal enclosed plug top along with 20/32A, 'C' curve, TP MCB in sheet steel enclosure, on surface on in recesses, with chain metal cover for the socket outlet and complete with connections, testing and commissioning etc as required   etc.,complete. (Make : ANCHOR WOODS, LEGRAND MOSIAC, MK) </t>
  </si>
  <si>
    <t>Circuit wiring</t>
  </si>
  <si>
    <t>Wiring for mains along with earth wire with the 4Rx10 Sq.mm  +2Rx10 sq.mm F.R. P.V.C insulated flexible copper conductor, single core cable in surface/recessed  32 mm dia 16SWG MS Conduit   as required</t>
  </si>
  <si>
    <t>Wiring for mains along with earth wire with the 4Rx6 Sq.mm  +2Rx6 sq.mm F.R. P.V.C insulated flexible copper conductor, single core cable in surface/recessed 32 mm Dia 16SWG  MS conduit as required</t>
  </si>
  <si>
    <t>Wiring for Lighting Circuit mains along with earth wire with the 2Rx2.5 Sq.mm  +1Rx2.5 sq.mm F.R. P.V.C insulated flexible copper conductor, single core cable in and including  surface/recessed  25 mm Dia  16SWG MS conduit as required</t>
  </si>
  <si>
    <t>Wiring for Power Circuit mains along with earth wire with the 2Rx4 Sq.mm  +1Rx4 sq.mm F.R. P.V.C insulated flexible copper conductor, single core cable in and including  surface/recessed  25 mm Dia 16SWG MS conduit as required. For 6/16A Power Sockets &amp; Geyser</t>
  </si>
  <si>
    <t>Wiring for AC Circuit mains along with earth wire with the 2Rx6 Sq.mm  +1Rx6 sq.mm F.R. P.V.C insulated flexible copper conductor, single core cable in and including  surface/recessed 25 mm Dia 16SWG MS conduit as required. For 20A AC Power Sockets</t>
  </si>
  <si>
    <t>DISTRIBUTION BOARDS</t>
  </si>
  <si>
    <t xml:space="preserve">Supply and fixing 12 way TPN Factory made Distribution board with IP-42 protection ( Metal Door ) suitable for 3 phase 4P MCB as incomer ans 10 kA SP MCBs as outgoing including internal connection and labour charges for   surface/ flush mounting etc.,complete. </t>
  </si>
  <si>
    <t>63A FP MCB - 1no for Incomer, 10kA 6-20A SP MCBs – 36Nos for outgoing.( PDB)</t>
  </si>
  <si>
    <t>40A FP MCB - 1no for Incomer, 10kA 6-20A SP MCBs – 36Nos for outgoing.( LDB)</t>
  </si>
  <si>
    <t xml:space="preserve">Supply and fixing 8 way TPN Factory made Distribution board with IP-42 protection ( Metal Door ) suitable for 3 phase 4P MCB as incomer ans 10 kA SP MCBs as outgoing including internal connection and labour charges for   surface/ flush mounting etc.,complete. </t>
  </si>
  <si>
    <t>63A FP MCB - 1no for Incomer, 10kA 6-20A SP MCBs – 24Nos for outgoing.( PDB)</t>
  </si>
  <si>
    <t>Supply and fixing 8 way TPN Factory made Distribution board with IP-42 protection (acrylic Door ) suitable for 3 phase 4P MCB as incomer ans 10 kA SP MCBs as outgoing including internal connection and labour charges for   surface/ flush mounting etc.,complete</t>
  </si>
  <si>
    <t>Supply and fixing 32/40, 3Ph, 5Pin  industrial type socket outlet, with TP+N+ and earth, metal enclosed plug top along with 32/40A, 'C' curve, 4p MCB in sheet steel enclosure, on surface on in recesses, with chain metal cover for the socket outlet and complete with connections, testing and commissioning etc as required.</t>
  </si>
  <si>
    <t xml:space="preserve">Supply and fixing of Three phase Factory made 100A, 4P MCB with MS enclosure  including internal connection and labor charges for   surface/ flush mounting etc.,complete as finished of item..  </t>
  </si>
  <si>
    <t>h)</t>
  </si>
  <si>
    <t>Supply and fixing 4 Way VTPN  - Vertical type Distribution board with IP -43 Protection  with 125A, 4 Pole 25 kA MCCB as incomer with 4 Nos 63A TP MCBs as outgoing including internal connection and labour charges for  flush mounting etc. Make: Legrand / Scnieder for Lighting Distribution</t>
  </si>
  <si>
    <t>j)</t>
  </si>
  <si>
    <t>Supply and fixing 4 Way VTPN  - Vertical type Distribution board with IP -43 Protection  with 125A, 4 Pole 25 kA MCCB as incomer with 4Nos 63A TP MCBs as outgoing including internal connection and labour charges for  flush mounting etc. Make: Legrand / Scnieder for Power Distribution</t>
  </si>
  <si>
    <t>k)</t>
  </si>
  <si>
    <t>Supply and fixing 8 Way VTPN  - Vertical type Distribution board with IP -43 Protection  with 125A, 4 Pole 25 kA MCCB as incomer with 8 Nos 40A TP MCBs as outgoing including internal connection and labour charges for  flush mounting etc. Make: Legrand / Scnieder for Lighting Distribution</t>
  </si>
  <si>
    <t>m)</t>
  </si>
  <si>
    <t>Supply and fixing 8 Way VTPN  - Vertical type Distribution board with IP -43 Protection  with 125A, 4 Pole 25 kA MCCB as incomer with 8 Nos 63A TP MCBs as outgoing including internal connection and labour charges for  flush mounting etc. Make: Legrand / Scnieder for Power Distribution</t>
  </si>
  <si>
    <t>Supply and fixing 12 Way VTPN  - Vertical type Distribution board with IP -43 Protection  with 125A, 4 Pole 25 kA MCCB as incomer with 12 Nos 40A TP MCBs as outgoing including internal connection and labour charges for  flush mounting etc. Make: Legrand / Scnieder for Lighting Distribution</t>
  </si>
  <si>
    <t>Supply and fixing 12 Way VTPN  - Vertical type Distribution board with IP -43 Protection  with 125A, 4 Pole 25 kA MCCB as incomer with 12 Nos 63A TP MCBs as outgoing including internal connection and labour charges for  flush mounting etc. Make: Legrand / Scnieder for Power Distribution</t>
  </si>
  <si>
    <t>M.V PANELs</t>
  </si>
  <si>
    <t>(consists of)</t>
  </si>
  <si>
    <t>6A SP MCB  – 3Nos</t>
  </si>
  <si>
    <t>LED Type Phase Indicating Lamps (R,Y,B) – 1set</t>
  </si>
  <si>
    <t xml:space="preserve">0-500V Digital type voltmeter with selector switch - 1set </t>
  </si>
  <si>
    <t>Outgoing Feeders</t>
  </si>
  <si>
    <t>(Each feeder consisting of)</t>
  </si>
  <si>
    <t>EARTHING</t>
  </si>
  <si>
    <t>Supply and providing earth electrode with 600 x 600 x 3.15 copper plate electrode enclosed in cement concrete  chamber of size 400x 400 x 400mm  and 300 x 300mm size cast iron cover with cast iron frame embedded in cement mortar  to be provided on the top of the masonry chamber, use of salt, coat or coke as required for earthing media, providing 50mm diameter GI pipe with standard type GI funnel  arrangement at top and all complete as per IS: 3043 - 1987</t>
  </si>
  <si>
    <t>Suppy,Installation  of 40 mm dia GI Earthpipe of 3 mtr length Earth Station including excavation,back filling and construction of earth chamber.The scope includes civil work like excavation,back filling and construction of chamber with cast iron cover of size 300 x 300 MM and providing charcoal, salt and sand for the earth pit as per IS 3043.</t>
  </si>
  <si>
    <t>Supply and fixing of following earth strips/ conductors.  The scope includes supply and fixing of copper lugs wherever found necessary, brass bolts, nuts and washers for fixing arrangement etc., (from earth station to main panel).</t>
  </si>
  <si>
    <t>50  x  6 MM G.I.  Flat</t>
  </si>
  <si>
    <t>25  x  6 MM G.I.  Flat</t>
  </si>
  <si>
    <t>75  x  10 MM  COPPER  Flat</t>
  </si>
  <si>
    <t xml:space="preserve">8 SWG G.I.Wire </t>
  </si>
  <si>
    <t>75  x  10 MM G.I.  Flat</t>
  </si>
  <si>
    <t>Providing, lying and fixing of 50mm dia medium class GI pipe in ground complete with fitting including trenching (75cm deep) and re-filling etc as required</t>
  </si>
  <si>
    <t>Mtr</t>
  </si>
  <si>
    <t>600mm wide Overhead GI  perforated cable tray with top cover &amp;  necessary angles supports clamps etc for fixing on wall/columns at required height from FFL including labour chages etc</t>
  </si>
  <si>
    <t>450mm wide Overhead GI  perforated cable tray with top cover &amp;  necessary angles supports clamps etc for fixing on wall/columns at required height from FFL including labour chages etc</t>
  </si>
  <si>
    <t>300mm wide Overhead GI  perforated cable tray with top cover &amp;  necessary angles supports clamps etc for fixing on wall/columns at required height from FFL including labour chages etc</t>
  </si>
  <si>
    <t>150mm wide Overhead GI  perforated cable tray with top cover &amp;  necessary angles supports clamps etc for fixing on wall/columns at required height from FFL including labour chages etc</t>
  </si>
  <si>
    <t>200mm wide x 38mm height heavy gauge G.I floor race way with top cover  &amp; suitable size junction box , cutting with existing VDF floor embedded in flooring and flushed with existing flooring including labor charges etc… The Junction Box cover shall be Stainless steel  material .( Heavy Gauge )</t>
  </si>
  <si>
    <t>SUPPLY  &amp; FIXING OF FIXTURES</t>
  </si>
  <si>
    <t>210W LED light fixtures (BY415P LED275S CW PSU GR FG WB XTFCL V1 of Philips make or equivalent)</t>
  </si>
  <si>
    <t>1 X 36 W Indoor decorative  T 5 Lamp s</t>
  </si>
  <si>
    <t xml:space="preserve">40W  LED Recess mounted 2 ' x 2' Light Fixture </t>
  </si>
  <si>
    <t>12/15W LED Surface/Recess mounted light fixture</t>
  </si>
  <si>
    <t>48” (1200 mm ) ceiling fan (Bajaj excel)</t>
  </si>
  <si>
    <t>305 mm Heavy duty exhaust fan (Bajaj fresh air fan)</t>
  </si>
  <si>
    <t xml:space="preserve">450 mm Heavy duty, Industrial type exhaust fan with bird shutter  </t>
  </si>
  <si>
    <t>40W LED Weather Proof Street Light with 40 mm Dia Class C GI Pipe support with clamps</t>
  </si>
  <si>
    <t xml:space="preserve">L.T.CABLES </t>
  </si>
  <si>
    <t>Supply,Laying, Testing and commissioning of 1.1 KV grade XLPE insulated armoured alluminium conductor cable of the following  size    including laying and excavation and back filling and sand cushioning on top and bottom 150 mm including brick protection , on already laid  cable trays, on wall including clamping  etc.,  as per IS 7098 - Part 1 - 1983</t>
  </si>
  <si>
    <t>3.5 c  x 400   Sqmm  A2XFY</t>
  </si>
  <si>
    <t>3.5 c  x 300   Sqmm  A2XFY</t>
  </si>
  <si>
    <t>3.5 c  x 240   Sqmm  A2XFY</t>
  </si>
  <si>
    <t>3.5 c  x 150   Sqmm  A2XFY</t>
  </si>
  <si>
    <t>3.5 c  x 120   Sqmm  A2XFY</t>
  </si>
  <si>
    <t>3.5 c  x 70   Sqmm  A2XFY</t>
  </si>
  <si>
    <t>3.5 c  x 35   Sqmm  A2XFY</t>
  </si>
  <si>
    <t>3.5 c  x 25   Sqmm  A2XFY</t>
  </si>
  <si>
    <t>Termination of  the following cables with single compression cable glands and also with suitable size alluminiumn lugs including supply and fixing of Lugs.</t>
  </si>
  <si>
    <t xml:space="preserve">3.5 c  x 400   Sqmm  </t>
  </si>
  <si>
    <t xml:space="preserve">3.5 c  x 300   Sqmm  </t>
  </si>
  <si>
    <t xml:space="preserve">3.5 c  x 240   Sqmm  </t>
  </si>
  <si>
    <t xml:space="preserve">3.5 c  x 150   Sqmm  </t>
  </si>
  <si>
    <t xml:space="preserve">3.5 c  x 120   Sqmm </t>
  </si>
  <si>
    <t xml:space="preserve">3.5 c  x 70   Sqmm  </t>
  </si>
  <si>
    <t xml:space="preserve">3.5 c  x 35   Sqmm  </t>
  </si>
  <si>
    <t xml:space="preserve">3.5 c  x 25   Sqmm  </t>
  </si>
  <si>
    <t>WATER SUPPLY, SANITARY,GAS PIPE LINE,WATER COOLERS,WTP,STP,RO,PUMPS</t>
  </si>
  <si>
    <t>S.No.</t>
  </si>
  <si>
    <t>Description of Work</t>
  </si>
  <si>
    <t>Dia 15mm</t>
  </si>
  <si>
    <t>Dia 20mm</t>
  </si>
  <si>
    <t>Dia 25mm</t>
  </si>
  <si>
    <t>Dia 32mm</t>
  </si>
  <si>
    <t>Dia 40mm</t>
  </si>
  <si>
    <t>Dia 50mm</t>
  </si>
  <si>
    <t>Dia 65mm</t>
  </si>
  <si>
    <t>Supplying, fixing ,testing &amp; commissioning of EWC</t>
  </si>
  <si>
    <t>NOS.</t>
  </si>
  <si>
    <t>Supplying, fixing ,testing &amp; commissioning of IWC (Orissa pan) of size 53cmx41cmx28.5cm</t>
  </si>
  <si>
    <t xml:space="preserve">Supply &amp; fixing bib cock cum health faucet </t>
  </si>
  <si>
    <t xml:space="preserve">Supplying and fixing Indian make  Flat Back Wash Hand Basin </t>
  </si>
  <si>
    <t>Supplying, fixing ,testing &amp; commissioning of pillar cock</t>
  </si>
  <si>
    <t>Supplying, fixing &amp; testing of bottle trap with  300mmx125mm long connecting pipe</t>
  </si>
  <si>
    <t>Supplying, fixing &amp; testing of  waste coupling 32mm full thread</t>
  </si>
  <si>
    <t xml:space="preserve">Supplying,testing of urinals with size 355x345x535 fixing accessories  </t>
  </si>
  <si>
    <t>Supplying,fixing of AUTOCLOSING concealed urinals flush valve</t>
  </si>
  <si>
    <t xml:space="preserve">Supplying and fixing of division plate for urinals </t>
  </si>
  <si>
    <t xml:space="preserve">Supplying and fixing bib taps of size 12.70mm dia of Indian make heavy duty (short body) </t>
  </si>
  <si>
    <t>Supplying and fixing of stainless steel sink of size 37'LX18'WX9'D</t>
  </si>
  <si>
    <t>Supplying and fixing soap dish heavy type of approved make ISI quality with NP screws etc.</t>
  </si>
  <si>
    <t>Supplying and fixing TV shape mirror with plastic frame of size 609.6mm x 457.2mm , plywood back with NP screws 1st quality including cost and conveyance of all materials, labour charges , overheads &amp; contractors profit for finished item of work in all floors.</t>
  </si>
  <si>
    <t>Supplying and fixing of  25.4mm dia , 609.6mm long aluminium anodized towel rods with brackets</t>
  </si>
  <si>
    <t>Supplying and fixing steel surgical long elbow action handle long bib cock as approved</t>
  </si>
  <si>
    <t xml:space="preserve">Supplying and fixing steel surgical long elbow action handle short dia bib cock </t>
  </si>
  <si>
    <t>Supply &amp; fixing shower with shower arm and wall flange heavy</t>
  </si>
  <si>
    <t>Supply &amp; fixing of angle cock with trangular handle</t>
  </si>
  <si>
    <t>Supply &amp; fixing of floor trap 110mm</t>
  </si>
  <si>
    <t>Supplying and fixing gully trap heavy type of approved make ISI quality etc.</t>
  </si>
  <si>
    <t>Supplying and fixing of HDPE pipes conforming IS4984 PE1000 &amp; SDR 21(supreme,kelvin,LHP)</t>
  </si>
  <si>
    <t xml:space="preserve">160mm dia </t>
  </si>
  <si>
    <t xml:space="preserve">200mm dia </t>
  </si>
  <si>
    <t xml:space="preserve">250mm dia </t>
  </si>
  <si>
    <t xml:space="preserve">110mm dia </t>
  </si>
  <si>
    <t xml:space="preserve">75mm dia </t>
  </si>
  <si>
    <t xml:space="preserve">50mm dia </t>
  </si>
  <si>
    <t xml:space="preserve">Supplying, fixing ,testing &amp; commissioning of  manhole </t>
  </si>
  <si>
    <t>1290mm long</t>
  </si>
  <si>
    <t>1490mm long</t>
  </si>
  <si>
    <t>1590mm long</t>
  </si>
  <si>
    <t>1160mm long</t>
  </si>
  <si>
    <t>1500mm long</t>
  </si>
  <si>
    <t xml:space="preserve">Supplying and fixing ball valve </t>
  </si>
  <si>
    <t xml:space="preserve">Supply and fixing in position Non-Return Valves with matching companion fittings complete etc.
</t>
  </si>
  <si>
    <t xml:space="preserve">Supply ,laying and testing of LPG Manifold sout east coner to bus body block 1 &amp; 2 by means of 50mm 'C' class MS pipe confirm to IS Code 1239 part 1  and also  connecting different point by 15 MS 'C' class pipe </t>
  </si>
  <si>
    <t>M.S pipe 50mm 'C' class</t>
  </si>
  <si>
    <t>mtr</t>
  </si>
  <si>
    <t>M.S pipe 15mm 'C' class</t>
  </si>
  <si>
    <t>500 LPH R O , manual with storage tank of 500 ltrs in Stainless Steel with UV stream (1 for kitech &amp; dining &amp; other admin block).</t>
  </si>
  <si>
    <t>sets</t>
  </si>
  <si>
    <t xml:space="preserve"> 80 KLD STP System &amp; Process Design, Detailed Engineering, Supply of Equipment, Interconnecting Piping, Erection and Commissioning of the Plant as per Cyrus Water Technologies Pvt. Ltd. Proposal.</t>
  </si>
  <si>
    <t xml:space="preserve"> Design, Engineering, Excluding tanks from our scope of Supply and Supervision Erection &amp; Commissioning of 15M 3 /Hr 400 KLD WTP Water Treatment Plant.</t>
  </si>
  <si>
    <t>Supply installation testing commisioning of hydronumatic pumps having a discharge of 70 m/cum per hour 45 meters head with 500 litres pressure tank</t>
  </si>
  <si>
    <t xml:space="preserve">Supply installation testing commitioning of water coolers 80 litres storage capacity 40 litres cooling capacity with two taps </t>
  </si>
  <si>
    <t>TOTAL</t>
  </si>
  <si>
    <t>COMMON FIRE PUMP ROOM</t>
  </si>
  <si>
    <t>QTY</t>
  </si>
  <si>
    <t>Makes</t>
  </si>
  <si>
    <t>FIRE PUMP ROOM EQUIPMENTS</t>
  </si>
  <si>
    <t>No.</t>
  </si>
  <si>
    <t>KIRLOSKAR</t>
  </si>
  <si>
    <t>Supplying, installing, testing and commissioning of Diesel Engine driven common stand by pump, horizontal centrifugal end suction backpull out  type with gland packing and capable to deliver 2850LPM  (171 m³/ Hr) at 90 MWC with all necessary accessories like bronze impeller, stainless steel shaft along with anti-vibration mounting, coupling, gear box, base plate for pump, fabricated mild steel channel with  foundation bolts etc.,  It includes providing  and  fixing fuel oil tank (capacity as perTAC requirements) with supports and necessary pipe works for diesel engine, battery and battery charger to be connected to control panel of diesel engine and exhaust silencer including necessary pipe work and lagging, pump should have the dry run sensor provision, etc., and shall be automatic in operation with diesel engine control  diesel engine control panel with 24V DC storage battery &amp; its battery charger  with required Ampere - hour rating,  terminal box (2 nos. of 12volts), cooling water line for engine with required pipes / valves / fittings etc., as per TAC  including all associated electrical  works. The pump shall capable to have 3.5 kg/cm² residual pressure at top most hydrant point. The pump shall coupled to  Diesel engine, radiator water cooled type with speed of 1800RPM and complete set shall be mounted on common base frame. Batteries &amp; battery leads with stand, 200 liters capacity Fuel tank ( for 6 Hrs. operation ) with stand &amp; gauge glass, Fuel piping with valves. The quoted rate shall includes radiator water cooling piping(if required) coupling gaurd and other stanadrd accessories and foundation bolts, etc. complete. (the cost for interlock arrangement between  main and diesel engine pumps to be  included  in  this  item  price). The construction of pump pedestal is under civil scope.</t>
  </si>
  <si>
    <t>Supplying, installing, testing and commissioning of electrical motor driven Jockey pump of vertical multistage inline centrifugal pump capable to deliver 180LPM (10.8 m³/ Hr) at 90 MWC with all necessary  accessories like bronze impeller, stainless steel shaft along with anti-vibration mounting  pad and flexible connections at discharge end of the pipes, pump should have the dry run sensor provision etc. and shall be automatic in operation.The pump shall be coupled to  motor of 15 HP 415V AC 50HZ with speed of 2900RPM and complete set shall be mounted on common base frame. The quoted rate shall includes providing &amp; fixing of coupling, coupling gaurd and Foundation bolts etc.  The construction of pump pedestal is under civil scope.</t>
  </si>
  <si>
    <t>Control Panel for Fire pumps.</t>
  </si>
  <si>
    <t>Fabrication, Supplying, Installation, Testing &amp; Commissioning of electrical control panel, of cubical construction, floor mounted type, fabricated out of 2mm thick CRCA sheet, compartmentalised with hinged lockable doors, dust and vermin proof, powder coated of approved shade after 7 tank treatment process, cable alley, inter-connection, having switchgears and accessories mounting and internal wiring, earth terminals, numbering etc. complete in all respects, suitable for operation on 415 V, 3 phase, 50 HZ. AC supply with enclosure protection  class IP 42 as required.</t>
  </si>
  <si>
    <t>Set</t>
  </si>
  <si>
    <t>DEKARS SLD APPROVED</t>
  </si>
  <si>
    <t>(i) INCOMER</t>
  </si>
  <si>
    <t>(a) 2 x 400 Amps. 4 Pole MCCB, 36 KA Thermal Magnetic type with operating handle mechanism and changeover interlocking etc. and necessary accessories 
(b) Voltmeter (0-500 Volts) with selector switch.
(c) Ammeter (0- 400Amps.) with selector switch &amp; CT's etc.
(d) Set of 3 Phase indicating lamp.                                                                     (e) Set of AJ.bus bar Amps.</t>
  </si>
  <si>
    <t>(ii) OUTGOING.</t>
  </si>
  <si>
    <t>(a) Hydrant pump.
200 Amps. 4 Pole MCCB, 25 KA Thermal Magnetic type with operating handle mechanism and necessary accessories with 120 HP fully automatic star/ delta starter with over load protection, current sensing type single phase preventor complete with all accessories and internal   wiring required for automatic operation, selector switch for local/remote, auto/manual/OFFoperation.</t>
  </si>
  <si>
    <t>(b) Sprinkler pump.
200 Amps. 4 Pole MCCB, 25 KA Thermal Magnetic type with operating handle mechanism and necessary accessories with 120 HP fully automatic star/ delta starter with over load protection, current sensing type single phase preventor complete with all accessories and internal   wiring required for automatic operation, selector switch for local/remote, auto/manual/OFFoperation.</t>
  </si>
  <si>
    <t>(C) Jockey pump (Hydrant &amp; sprinkler)
2x32 Amps. 4 Pole MCCB, 25 KA Thermal Magnetic type with operating handle mechanism and necessary accessories with 15 HP fully automatic DOL starter with over load protection, current sensing type single phase preventor complete with all accessories and internal   wiring required for automatic operation, selector switch for local/remote, auto/manual/OFFoperation.</t>
  </si>
  <si>
    <t xml:space="preserve"> D) Diesel Engine Control.
Control for Diesel Engine comprising:-
(i)  Auto/Manual selector switch &amp; 3 attempt starting   device, timers and relays as required, push buttons, start/stop in manual mode.
(ii) Indication  lamp for High/Low Lub.oil  pressure,  High Water Temp.and Engine ON indication.
(iii) Battery charger suitable for 12 V/ 24 V DC with boost and tickle selector switch, 0-30 V DC'&lt;volt meter, 0-20A DC Ammeter.
(iv) AII standard relays and accessories for automatic operation of diesel engine.</t>
  </si>
  <si>
    <t xml:space="preserve">1100 V GRADE POWER / CONTROL CABLES </t>
  </si>
  <si>
    <t>Supplying, laying,  testing &amp; commissioning of FRLS, XLPE insulated, PVC outer sheateh, steel armoured, aluminium / copper conductor, 1100v grade power cables with glands etc. The cables shall be laid in tray / Hume pipe / in trenches/on walls/ floor etc. as required. For cables laid out door the rate shall include earth excavation providing brick and sand protection, refilling and compacting the earth.The rate shall excludes tray &amp; Hume pipes.The quoted rate shall includes the end termination  for 1.1KV  cables  with double compression type cable  gland  and  heavy  duty  tinned copper cable sockets as per the relevant IS standards.  Rate shall be inclusive  of all  sundry  materials like adhesive  tape , PVC sleeves , bolts  and  nuts, washers etc. including   plugging unused  holes. Above 10 mm² shall be aluminium conductor type.</t>
  </si>
  <si>
    <t>HAVELS/ FINCAB/POLYCAB</t>
  </si>
  <si>
    <t>a) 3.5 core x 70 sqmm Aluminium conductor cable for Electrical motor Driven hydrant &amp; sprinkler pump.</t>
  </si>
  <si>
    <t>a) 3.5 core x 35 sqmm Aluminium conductor cable for Electrical motor Driven water curtain pump.</t>
  </si>
  <si>
    <t>b) 4 core x 16 sqmm  Aluminium conductor cable for Jockey Pump.</t>
  </si>
  <si>
    <t>c) 12 core x1.5 sqmm  for Diesel Engine pump</t>
  </si>
  <si>
    <t xml:space="preserve">d) 2 core x 1.5 sqmm  for pressure switch </t>
  </si>
  <si>
    <t>e) 4 core x  2.5 sq mm for MCC to ESP interlocking.</t>
  </si>
  <si>
    <t>CABLE TRAY</t>
  </si>
  <si>
    <t>Supplying and fixing of perforated G.I.sheet cable tray with neccessory angle iron suspension supports, anchor fasteners etc. complete. Maximum height of suspension shall not exceed 500 mm.Size of the tray shall be suitable for laying the above mentioned cables.</t>
  </si>
  <si>
    <t>Supplying, installing testing and commissioning of G.I. Earthing strips of 50mm x 6mm thick, strip shall be run on floor / ceiling / walls, from the equipment to the nearest Earth pit with necessory accessories as required. ( Erath pit shall be executed by other agencies).</t>
  </si>
  <si>
    <t xml:space="preserve">Supplying, installing, testing and commissioning  of G.I Pipes, ERW confirming to IS 1239 Pt - I Heavy grade (Class-C) up to 150mm dia  and pipes 200mm dia and above shall be as per IS: 3589  with malleable specials such as Reducers,Tees, elbows, flanges. Including cutting, Welding, fixing in / on walls, ceiling by using suitable supports etc, complete. The exposed pipes shall be protected by one coat of red oxide primer or zinc chromate primer and two coats of synthetic enamel paint of fire red in color shade 536 as per IS 5. The quoted rate shall be exclusive of pipe supports like angle, channel, u-bolt etc.  The fittings shall be butt weld type for 65NB and above &amp; socket weld type for 50NB and below. </t>
  </si>
  <si>
    <t>TATA/JINDAL</t>
  </si>
  <si>
    <t xml:space="preserve">250mm nominal dia  </t>
  </si>
  <si>
    <t xml:space="preserve">200mm nominal dia  </t>
  </si>
  <si>
    <t xml:space="preserve">150mm nominal dia  </t>
  </si>
  <si>
    <t xml:space="preserve">100mm nominal dia  </t>
  </si>
  <si>
    <t xml:space="preserve">80mm nominal dia  </t>
  </si>
  <si>
    <t xml:space="preserve">50mm nominal dia  </t>
  </si>
  <si>
    <t xml:space="preserve">25mm nominal dia  </t>
  </si>
  <si>
    <t>Supplying, installing, testing and commissioning of Cast Iron (CI) body Non-return valves as per IS:5312, PN-20 reflux swing check type with required flanges, galvanized nuts &amp; bolts and gaskets etc. complete.</t>
  </si>
  <si>
    <t>200 mm nominal dia</t>
  </si>
  <si>
    <t>KALPANA/ KARTAR/ UPADHYA/ZOLOTO</t>
  </si>
  <si>
    <t>80 mm nominal dia</t>
  </si>
  <si>
    <t>Supplying, installing testing and commissioning of Cast Iron (C.I) body flanged Y- type Strainer with SS screen 3mm perforations &amp; permanent magnet complete with suitable flanges, galvanized nuts &amp; bolts, gaskets etc. complete.</t>
  </si>
  <si>
    <t>250mm dia.</t>
  </si>
  <si>
    <t>100mm dia.</t>
  </si>
  <si>
    <t>Supplying, Installing, testing and commissioning of Cast Iron (C.I) body, flanged Sluice valve as per IS:14846, PN 20  Rating, for suction and delivery side of the pumps and rising spindle (os&amp;y) type with flanges, galvanized bolts &amp; nuts, washers, gaskets etc.</t>
  </si>
  <si>
    <t>250 mm nominal dia</t>
  </si>
  <si>
    <t>100mm nominal dia.</t>
  </si>
  <si>
    <t>Supplying, Installing, testing and commissioning of Cast Iron (C.I) body  Wafer type butterfly valves as per BS 5155, PN-20 rating, slim seal standared lever operated type with required flanges, galvanized nuts &amp; bolts etc. complete.</t>
  </si>
  <si>
    <t>100mm nominal dia</t>
  </si>
  <si>
    <t xml:space="preserve">50mm nominal dia </t>
  </si>
  <si>
    <t>Supplying, installing, testing and commissioning of Gun metal chrome finished Ball valves screwed end type confirming to IS 778 cpmplete with hand lever etc.</t>
  </si>
  <si>
    <t>AUDCO/ INTERVALVE/ ZOLOTO</t>
  </si>
  <si>
    <t xml:space="preserve">25 mm nominal dia </t>
  </si>
  <si>
    <t>Supply and installation testing and commissioning of differential Pressure switches of suitable range (0 to 16 bar) for pumpsets complete with necessay Ball valves, Fittings like unions / colors / reducers etc.(Standard type for main pump &amp; Differential type for Jockey Pump)</t>
  </si>
  <si>
    <t>Supply and installation testing and commissioning of Pressure gauges, bourdon tubetype of suitable range (0-16 bar), 100 mm diameter dial for pumpsets completes with necessary needle valves, siphon, Fittings like unions / colors / reducers etc.</t>
  </si>
  <si>
    <t>ZOLOTO</t>
  </si>
  <si>
    <t>Supply, fixing, testing and commissioning of air vessel tank shall be fabricated out of of 250 mm dia MS pipe to 1000 mm long complete with 25mm inlet, 25mm drain,  25mm dia connection for air release valve including legs, painting with red oxide primer and finished with fire red enamel paint. It shall  be inclusive of all relevant pipes, valves, specials upto pump header  and other accessories etc.</t>
  </si>
  <si>
    <t>Supplying, installing testing and commissioning of Exhuast pipe for Diesel engine of 100 mm dia M.S. Medium grade with mineral wool insulation with aluminum sheet. The quoted rate shall include 100 mm diameter GI pipe medium grade conforming to IS 1239 Part-1 and mineral wool insulation with aluminum sheeting and Pipe supports also.</t>
  </si>
  <si>
    <t>INDFOSS/DANFOSS</t>
  </si>
  <si>
    <t xml:space="preserve">supply and fixing of pre-fabricated steel structural materials using MS angle, channel, plate and similar sections for supporting suction &amp; delivery pipe &amp; manifold of fire pump set. The quoted rate shall includes necessary bolt, nut etc. and one coat of promer and synthetic enamal painting of approved shade. </t>
  </si>
  <si>
    <t>H GURU</t>
  </si>
  <si>
    <t>YARD HYDRANT ( EXTERNAL HYDRANT SYSTEM)</t>
  </si>
  <si>
    <t>Supplying, installing, testing and commissioning  of G.I Pipes, ERW confirming to IS 1239 Pt - I Heavy grade (Class-C) up to 150mm dia  and pipes 200mm dia and above shall be as per IS: 3589  with malleable specials such as Reducers,Tees, elbows, flanges. Including cutting, Welding, fixing in / on walls, ceiling by using suitable supports etc, complete. The exposed pipes shall be protected by one coat of red oxide primer or zinc chromate primer and two coats of synthetic enamel paint of fire red in color shade 536 as per IS 5. The quoted rate shall be exclusive of pipe supports like angle, channel, u-bolt etc.</t>
  </si>
  <si>
    <t>JINDAL</t>
  </si>
  <si>
    <t>Supplying, installing testing and commissioning of Single headed hydrant valve as per IS 5290 Type A, made of SS with 63 mm dia instantaneous outlet of 80 mm dia fanged inelt ,Blank caps, chain and C.I hand wheels etc complete.</t>
  </si>
  <si>
    <t>15 M long, 63mm dia RRL hose conforming to IS 636 Type A with SS instantaneous couplings and Hoses shall be stored inside the hose cabinet.</t>
  </si>
  <si>
    <t>Supplying, installing testing and commissioning of SS 63mm dia short branch pipe with 20mm dia diffucer nozzle conforming to IS 903.</t>
  </si>
  <si>
    <t xml:space="preserve">Supplying, installing testing and commissioning of M.S. Hose Box stand/ wall mounted type fabricated out of M.S. sheet of 16 swg. with glass fronted ( 4mm thick glass with rubber beeding) door and size of the cabinet shall be 600mm x 750 mm x 250 mm Quoted rate shall be includes suitable stand for mounting, all fasteners etc, and cabinet shall be powder coated of approved colour both inside and outside. </t>
  </si>
  <si>
    <t>Supplying, installing and commissioning of fire brigade inlet connection of  4 way with each of 63 mm dia. built - in Gun metal instantaneous coupling type with 150 mm dia flanged outlet confirming to IS 5131.  Quoted rate shall be included  M.S. cabinet of suitable size with mounting supports etc. complete.</t>
  </si>
  <si>
    <t xml:space="preserve">supply and fixing of pre-fabricated steel structural materials using MS angle, channel, plate and similar sections for supporting of above ground hydrant and sprinkler pipes &amp; water curtain pipes (horizontal &amp; vertical) riser. The quoted rate shall includes necessary bolt, nut etc. and one coat of promer and synthetic enamal painting of approved shade. </t>
  </si>
  <si>
    <t xml:space="preserve">Supplying, Installing, testing and commissioning of valve chambers size of 1000mm x 1000mm </t>
  </si>
  <si>
    <t>Supplying, Installing, testing and commissioning of Cast Iron (C.I) body  gear  type butterfly valves as per BS 5155, PN-20 rating, slim seal standared lever operated type with required flanges, galvanized nuts &amp; bolts etc. complete.</t>
  </si>
  <si>
    <t>150mm nominal dia</t>
  </si>
  <si>
    <t xml:space="preserve">Supplying, Installing, testing and commissioning of Rapping &amp; coating  4mm thickness for below groud piping where as required </t>
  </si>
  <si>
    <t>RMT</t>
  </si>
  <si>
    <t>IWL POYCOT</t>
  </si>
  <si>
    <t>WET RISER SYSTEM (INTERNAL HYDRANT SYSTEM)</t>
  </si>
  <si>
    <t>MAKES</t>
  </si>
  <si>
    <t>JINDAL/TATA</t>
  </si>
  <si>
    <t>NEWAGE/ WINCO/ESSEL</t>
  </si>
  <si>
    <t>NEWAGE/ CRC(TYPE B- 4500)/WICO/</t>
  </si>
  <si>
    <t>FABRICATED</t>
  </si>
  <si>
    <t xml:space="preserve">Supplying, installing testing and commissioning of First aid Hose reel drum of 180° swinging type made of MS sheet confirming to IS 884 complete with 19mm dia Rubber braided hose tube of 40m length confirming to IS 444 with gun metal nozzle, control valve &amp; shut off nozzle, complete. </t>
  </si>
  <si>
    <t>NEWAGE/ WINCO/MONSOR</t>
  </si>
  <si>
    <t>NEWAGE/ WINCO/ARMOUR- WITHOUT MS BOX AS ITS CASTED</t>
  </si>
  <si>
    <t>Supplying and fixing of approved make of 25mm dia automatic air release valve of forged brass single ball type, screwed end complete with unions etc.</t>
  </si>
  <si>
    <t>ZOLOTO/TDK/KARTAR</t>
  </si>
  <si>
    <t>ZOLOTO/KARTAR</t>
  </si>
  <si>
    <t xml:space="preserve">AUTOMATIC SPRINKLER SYSTEM </t>
  </si>
  <si>
    <t xml:space="preserve">Supplying, installing, testing and commissioning  of G.I Pipes confirming to IS 1239 Pt - I Heavy grade (Class-C), ERW,  above ground pipe with suitable type of supports (Shall be fabricated by M.S. Channel / Angle, anchor fasteners, bolts, nuts, clamps, "U" bolt, malleable specials such as Reducers,Tees, elbows, flanges. Including cutting, Welding, fixing in / on walls, ceiling by using suitable supports etc, . The quoted rate shall also include for chasing / chipping walls, making bore holes in walls whereever required and making them good with filler material. The exposed pipes shall be protected by one coat of red oxide primer or zinc chromate primer and two coats of synthetic enamel paint of fire red in color shade 536 as per IS 5. The fittings shall be butt weld type for 65NB and above &amp; socket weld type for 50NB and below. </t>
  </si>
  <si>
    <t xml:space="preserve">150mm nominal dia </t>
  </si>
  <si>
    <t xml:space="preserve">80mm nominal dia </t>
  </si>
  <si>
    <t>65mm nominal dia</t>
  </si>
  <si>
    <t>50mm nominal dia</t>
  </si>
  <si>
    <t>40mm nominal dia</t>
  </si>
  <si>
    <t>32mm nominal dia</t>
  </si>
  <si>
    <t>25mm nominal dia</t>
  </si>
  <si>
    <t xml:space="preserve">150 mm nominal dia </t>
  </si>
  <si>
    <t>Supplying, installing, testing and commissioning of conventional Sprinkler quartzoid bulb of standard coverage &amp; standard respose with 15mm screwed end connection of 68 deg. C. temperature rating, K 80 and orifice shall not be less than 12.7mm. Sprinklers shall be UL Listed / FM approved with Chrome finished.</t>
  </si>
  <si>
    <t>NEWAGE/ HD FIRE/TYCO</t>
  </si>
  <si>
    <t>Pendent sprinkler</t>
  </si>
  <si>
    <t>Supplying, installing, testing and commissioning of flanged hydralically operated Sprinkler alarm control valve complete with water motor gong bell, basic trims as required, pressure gauges, pressure switch, drain valves, ball valves etc. complete. Alarm valve shall be UL Listed / FM approved.</t>
  </si>
  <si>
    <t>NEWAGE/ HD FIRE</t>
  </si>
  <si>
    <t>150mm dia.</t>
  </si>
  <si>
    <t>Supplying, installing, testing and commissioning of flow switch (water flow detector) , Flow switch shall have a paddle made of flexible material of the widthto fit within the pipe bore. The terminal box shall be mounted over the paddle/ pipe through a connecting socket.The switch shall be potential free in either NO or NC position as required. The switch shall be able to trip and make/ break contact on the operation of a sprinkler head. The terminal box shall have connections for wiring to the Fire alarm panel. The seat shall be of stainless steel. The flow switch shall have IP: 55 protection.</t>
  </si>
  <si>
    <t>HONEYWELL/ SS</t>
  </si>
  <si>
    <t>50mm dia.(Drain connection)</t>
  </si>
  <si>
    <t>25 mm dia.</t>
  </si>
  <si>
    <t>C</t>
  </si>
  <si>
    <t>ADDRESSABLE FIRE DETECTION  AND ALARM SYSTEM</t>
  </si>
  <si>
    <t>Addressable intelligent 6- Loop Fire Alarm Control panel with voice evaucaution system with 48 hours battery back up in standby and 30 minuts in alarm condition and battery charger. The panel shall consisting with 80 character LCD display, Network card and RS 485 for networking. 125 detectors &amp; 125 devices for each loop.</t>
  </si>
  <si>
    <t>APOLLO/ NOTIFIER/</t>
  </si>
  <si>
    <t>8-LOOP</t>
  </si>
  <si>
    <t>6-LOOP</t>
  </si>
  <si>
    <t>5-LOOP</t>
  </si>
  <si>
    <t>4-LOOP</t>
  </si>
  <si>
    <t>2-LOOP</t>
  </si>
  <si>
    <t>1-LOOP</t>
  </si>
  <si>
    <t>Supplying, installing, testing and commissioning of Addressable Manual Call Point with back box.</t>
  </si>
  <si>
    <t>Supplying, installing, testing and commissioning of Analogue Addressable sounder with strobe</t>
  </si>
  <si>
    <t xml:space="preserve">Supplying, installing, testing and commissioning of addressable photo electric smoke detector (optical) with base, junction box and other accessories (true ceiling &amp; above false ceiling) </t>
  </si>
  <si>
    <t>APOLLO/ NOTIFIER</t>
  </si>
  <si>
    <t>Supplying, installing, testing and commissioning of rate of rise heat detector with base, junction box and other accessories.</t>
  </si>
  <si>
    <t>APOLLO/ NOTIFIER/SECRITON</t>
  </si>
  <si>
    <t>Analogue Addressable Fault isolator module capable of monitoring shorted loop circuit and automatically restore communications when shorted conditions are corrected</t>
  </si>
  <si>
    <t>Supplying, installing, testing and commissioning of Analogue Addressable Monitor Module (single input module) for integrating Sprinkler flow switch in all floors with FACP at ground floor.</t>
  </si>
  <si>
    <t xml:space="preserve">Supplying, installing, testing and commissioning of beam detectors 100m range x 15 m width </t>
  </si>
  <si>
    <t>system sensor/notifier/apollo</t>
  </si>
  <si>
    <t>Supplying, installing, testing and commissioning of 2C x 1.5 mm², armoured, single stand, outer sheathed, FRLS, PVC insulated copper conductor cable confirming to specified IS standards .</t>
  </si>
  <si>
    <t>POLYCAB/FINECAB/HAVELLS</t>
  </si>
  <si>
    <t>D</t>
  </si>
  <si>
    <t>FIRE EXTINGUISHERS</t>
  </si>
  <si>
    <t>Supplying, installing and commissioning of Portable Fire extinguishers of following type &amp; capacity.</t>
  </si>
  <si>
    <t>KANEX/ NITIN/ SAFEX</t>
  </si>
  <si>
    <t>Carbon-di- oxide type fire extinguisher of 4.5 kgs. Capacity, CO2 gas as per IS 15222 with controll discharge mechanism fitted with Hose &amp; Horn applicable on Class B fire rating 21B  confirming to IS: 15683 and  the cylinder must carry ISI mark.</t>
  </si>
  <si>
    <t>Carbon-di- oxide type fire extinguisher of 9.0 kgs. Capacity, CO2 gas as per IS 15222 with controll discharge mechanism fitted with Hose &amp; Horn applicable on Class B fire rating 21B  with trolly confirming to IS: 15683 and  the cylinder must carry ISI mark.</t>
  </si>
  <si>
    <t>ABC powder type fire extinguisher of 6 Kgs. Capacity, with initial filling (Mono Ammonium Phospate Powder 90) in brand new cylinder with powder coated finish, Stored Pressur type, Pressure Gauge, Controllable discharge mechanism with Hose &amp; Nozzle , confirming to IS:15683 and  the cylinder must carry ISI mark. (ABC Dry Chemical Powder- MAP 90%)</t>
  </si>
  <si>
    <t>DCP powder type fire extinguisher of 25 Kgs. Capacity, with initial filling (Mono Ammonium Phospate Powder 90) in brand new cylinder with powder coated finish, Stored Pressur type, Pressure Gauge, Controllable discharge mechanism with Hose &amp; Nozzle , confirming to IS:15683 and  the cylinder must carry ISI mark. (ABC Dry Chemical Powder- MAP 90%)</t>
  </si>
  <si>
    <t>Mechanical Foam type fire extinguisher 9Lts. Capacity, with initial filling in brand new cylinder with powder coated finish, fitted with Gun metal union, high pressure CO2 gas cartridge, hose and ABS type branch pipe and wall mounting bracket etc. complete, confirming to IS: 15683:2008. The cylinder must carry ISI mark.</t>
  </si>
  <si>
    <t>Fire buckets round bottom type enamel painted, white inside &amp; Red out side and Letter "FIRE" in black out side and handle with mounting bracket.</t>
  </si>
  <si>
    <t xml:space="preserve">Fire bucket stand fabricated by MS angles to install 4 Nos. of buckets </t>
  </si>
  <si>
    <t>Providing and laying in position cement concrete M10 grade of specified grade excluding the cost of centering and shuttering - All work up to plinth level :</t>
  </si>
  <si>
    <t>a) 1:3:6 (1 Cement : 3 coarse sand : 6 graded stone aggregate 10 mm nominal size)</t>
  </si>
  <si>
    <t>Providing and laying cement concrete M15 Grade in retaining walls, return walls, walls (any thickness) including attached pilasters, columns, piers, abutments, pillars, posts, struts, buttresses, string or lacing courses, parapets, coping, bed blocks, anchor blocks, plain window sills, fillets, sunken floor,etc., up to floor five level, excluding the cost of centering, shuttering and finishing:</t>
  </si>
  <si>
    <t>a) 1:2:4 (1 cement : 2 coarse sand : 4 graded stone aggregate 20 mm nominal size)</t>
  </si>
  <si>
    <t xml:space="preserve">Surface Preparation: RCC Surfaces must be clean, even and sound concrete. Remove all oil, dirt, laitance and other Contaminants by manually. Grout: Providing Chemical injection treatment in the form of pressure grouting to the cold joint by injecting cement slurry mixed with grout admixture ArmGrout Additive @ 250 gms per bag of cement, in the required consistency through the pre fixed PVC nozzles in the 10mm dia holes, fixing of PVC nozzles with quick setting compound ReArm Fix 10S and final cutting the projected nozzles and sealing off the PVC nozzles after the injection operation is over with quick setting compound ReArm Fix 10S, non-shrink rapid setting mortar compound, finishing, curing etc. as per manufacturers specification and as directed. (cement has to be supplied by the main contractor). Application of Primer: Apply FloArm primer 1260 over well prepared surface.  Application of Hybrid Polyurea waterproof coating: Application of Polyurethane waterproof coating of two component, spray applied fast setting coating based out of modified polyurethane/ Hybrid Polyurea Hybrid to achieve an elastic, high crack bridging waterproofing coating with long life expectancy waterproofing system AquaArm Purtech H 1 manufactured and supplied by MYK Arment or equivalent.  AquaArm Purtech H1 can be applied at 1Kg/Sqm/mm thickness. The membrane will have the following technical parameters:  Elongation : &gt;500 %  Recovery from 100 % Elongation : &gt;85%  Tensile Strength : &gt;12 N/mm2                                                         </t>
  </si>
  <si>
    <t>Tota</t>
  </si>
  <si>
    <t>SUBHEAD V : LIFTS</t>
  </si>
  <si>
    <t>L-1</t>
  </si>
  <si>
    <t>ADMIN OFFICE</t>
  </si>
  <si>
    <t xml:space="preserve">340KGS/5 PASSENGERS - 6 STOPS /6OPENINGS - SPEED 1.5 MPS- ACVVVF, 340kGS </t>
  </si>
  <si>
    <t xml:space="preserve">1632KGS/24 PASSENGERS - 6 STOPS /6OPENINGS - SPEED 1.5 MPS- ACVVVF, 1632kGS </t>
  </si>
  <si>
    <t>SATFF QUARTERS</t>
  </si>
  <si>
    <t xml:space="preserve">340KGS/5 PASSENGERS - 4 STOPS /4OPENINGS - SPEED 1.25 MPS- ACVVVF, 340kGS </t>
  </si>
  <si>
    <t>UPS-1</t>
  </si>
  <si>
    <t xml:space="preserve">Supply and fixing of  2 Nos of 6/16A, 5Pin Socket outlet with 2Nos of  switch of 16A rating  including Modular G.I Box, Front Plate and also including all fixing accessories etc complete. ( For UPS Socket)
</t>
  </si>
  <si>
    <t>UPS-2</t>
  </si>
  <si>
    <t xml:space="preserve">Providing and fixing following rating and breaking capacity and pole MCCB with thermomagnetic release and terminal spreaders in existing cubicle panel board including drilling holes in cubicle panel, making connections, etc. as required
</t>
  </si>
  <si>
    <t>125 A, 16 KA,TPMCCB</t>
  </si>
  <si>
    <t>UPS-3</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</si>
  <si>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(Note : Vertical type MCB TPDB is  normally used where 3 phase outlets are required.)
</t>
  </si>
  <si>
    <t>12 way (4 + 12), Double door</t>
  </si>
  <si>
    <t>UPS-4</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</si>
  <si>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t>
  </si>
  <si>
    <t>6 way (4 + 12), Double door</t>
  </si>
  <si>
    <t>UPS-5</t>
  </si>
  <si>
    <t>63 A</t>
  </si>
  <si>
    <t>UPS-6</t>
  </si>
  <si>
    <t>Single Pole</t>
  </si>
  <si>
    <t>UPS-7</t>
  </si>
  <si>
    <t>2 X 4 sq. mm + 1 X 4 sq. mm earth wire</t>
  </si>
  <si>
    <t>4 X 10 sq. mm + 2 X 6 sq. mm earth wire</t>
  </si>
  <si>
    <t>4 X 16 sq. mm + 2 X 6 sq. mm earth wire</t>
  </si>
  <si>
    <t>UPS-8</t>
  </si>
  <si>
    <t xml:space="preserve">Earthing with copper earth plate 600 mm X 600 mm X 3 mm thick including accessories, and providing masonry enclosure with cover plate having locking arrangement and watering pipe of 2.7 metre long etc. with charcoal/ coke and salt as  required including excavation in all types of soil.
</t>
  </si>
  <si>
    <t>UPS-9</t>
  </si>
  <si>
    <t xml:space="preserve">Set </t>
  </si>
  <si>
    <t>ADMIN UPS</t>
  </si>
  <si>
    <t>EXTERNAL ELECTRICALS</t>
  </si>
  <si>
    <t>Supply,Erection,Testing and commissioning of 6 Pole Structure of 9.1Mtrs Height with 150 mm x150mm H BEAM suitable for mounting 33kV String Insulators, Isolators, and mounted on String Insulators, Isolators, and mounted on</t>
  </si>
  <si>
    <t>Supply,Fabrication ,Installation of Strutural Steel like ISMC Channels ISA Angles including welding,cutting,Two coats of primer and two coats of enamel paint including necessary hardware like nuts and bolts etc complete.</t>
  </si>
  <si>
    <t>Supply and Erection of 33KV PCVCB.</t>
  </si>
  <si>
    <t>Supply and Erection of 800A 33KV AB Switches</t>
  </si>
  <si>
    <t>Supply and Erection of 33KV LAS</t>
  </si>
  <si>
    <t>Supply and Erection of Panther Conductor</t>
  </si>
  <si>
    <t xml:space="preserve">Supply and Erection of 33KV Post top Insulator's </t>
  </si>
  <si>
    <t xml:space="preserve">Supply and Erection of PT Clamps </t>
  </si>
  <si>
    <t xml:space="preserve"> Supply and Erection of VCB Clamps </t>
  </si>
  <si>
    <t xml:space="preserve"> Supply and Erection of 24V DC battery charger </t>
  </si>
  <si>
    <t xml:space="preserve"> Supply and Erection of 33KV HT Metering Box </t>
  </si>
  <si>
    <t xml:space="preserve"> Supply and Erection of 1" GI Pipe </t>
  </si>
  <si>
    <t xml:space="preserve"> supply&amp; erection of 33kv disc with metal parts </t>
  </si>
  <si>
    <t>33kv Indoor Switchgear Panel with one Incomer and Four outgoing Feeder</t>
  </si>
  <si>
    <t>33kV, 1250A, 25kA breaking capacity for 1 Sec.        Incomer and also  with motor operated spring charged  type VCB's coupled through Bus Bar of 1250A copper Bus Bar.</t>
  </si>
  <si>
    <t>CONSTRUCTION - The Switch Gear Panel shall  be compartmentalised Designed with cubicles frabicated  out of High Quality Sheet Steel and the panels shall be dust and vermin proof and with degree of protection IP 55 as per IS 3427 -1997 . The panels shall be designed having the Following Segregations separately.</t>
  </si>
  <si>
    <t xml:space="preserve">a) Busbar compartment  </t>
  </si>
  <si>
    <t>b) Cable and CT compartment</t>
  </si>
  <si>
    <t>c)) Instrument and Relay Compartment</t>
  </si>
  <si>
    <t>The clearances between phase to phase and phase to earth shall be provided in accordance with the relevant standards. The bus bars shall be supported by bus support insulators placed at regular intervals.</t>
  </si>
  <si>
    <t>The panels shall be powder coated with epoxy base paint to give an aesthetically pleasing appearance. The paint shade shall be as per the requirement.</t>
  </si>
  <si>
    <t>SAFETY  FEATURES:</t>
  </si>
  <si>
    <t>a) Mechanical Interlock and earth switch for Incomer and out goings</t>
  </si>
  <si>
    <t>b) Door interlock in service position.</t>
  </si>
  <si>
    <t>INCOMING  VCB PANEL</t>
  </si>
  <si>
    <t>33 , KV, 1250A, 25 KA for 1 sec  Horizontal Draw out type Vaccum Circuit breaker with  motor/manual spring charge mechanism and also with mechanical indications for breaker on /off/trip indications and also with Local Remote selector switch and with breaker TNC Switch.</t>
  </si>
  <si>
    <t>CURRENT TRANSFORMER:   (3 No’s) Cast Resin</t>
  </si>
  <si>
    <t>Ratio 100-50  - 5/5 A - 5 A, Core 1: 15 VA, CI – 0.2S for Metering and 5P10 for protection.</t>
  </si>
  <si>
    <t>POTENTIAL TRANSFORMER  :   (3 No’s) Cast Resin</t>
  </si>
  <si>
    <t>Ratio 33000 V/ rt 3 / 110 v / rt 3 , 100 VA, CI – 0.2 for Metering and 3 P for Protection and also with 2 numbers of Under Volage relays.</t>
  </si>
  <si>
    <t>METERING:   ( 1set)</t>
  </si>
  <si>
    <t>96 Sq.mm Digital Ammeter with selector switch Digital type</t>
  </si>
  <si>
    <t xml:space="preserve">96 Sq.mm Digital Voltmeter with selector switch Digital voltmeter </t>
  </si>
  <si>
    <t>Digital Multi function Meter for KW,KWH,KVA, KVAR , COS PHI Parameters reading.</t>
  </si>
  <si>
    <t>INDICATION LAMPS:</t>
  </si>
  <si>
    <t>1) TCH, Battery failure , Spring charge, discharge, ON, OFF and Trip Indication Lamps, Phase indication Lamps  for RYB.  -  (1 set)</t>
  </si>
  <si>
    <t xml:space="preserve">CONTROL SWITCHES/PUSH BUTTON </t>
  </si>
  <si>
    <t>Bus Bar with 1250 Amps Alluminium   -   (1 set)</t>
  </si>
  <si>
    <t>COMMON FOR SWITCHGEAR:</t>
  </si>
  <si>
    <t>Heater ON and OFF Switch with Space heater, single Phase switch socket and cubicle lamp for panel illumination, MCB's for AC/DC Control     -   (1 set)</t>
  </si>
  <si>
    <t>MS sheet enclosure suitable for outdoor installation with incoming and outgoing cable entry.      -   (1 set)</t>
  </si>
  <si>
    <t>OUTGOING VCB - 4 nos</t>
  </si>
  <si>
    <t>33 , KV, 630 A, 25 KA for 1 Sec  Horizontal Draw out type Vaccum Circuit breaker with  motor/manual spring charge mechanism and also with mechanical indications for breaker on /off/trip indications and also with Local Remote selector switch and with breaker TNC Switch.</t>
  </si>
  <si>
    <t>CURRENT TRANSFORMER:   (3 No’s)</t>
  </si>
  <si>
    <t xml:space="preserve">96 Sq.mm Digital Ammeter with selector switch Digital type </t>
  </si>
  <si>
    <t>Bus Bar with 1250 Amps Copper   -   (1 set)</t>
  </si>
  <si>
    <t>Powerpack for Breaker Closing and Tripping coil and also for Indication Lamps, For Relays - 1 No</t>
  </si>
  <si>
    <t>Relays  Incomer ; Undervoltage relays 2 nos,IDMT relay ,TCH and Master trip relay.</t>
  </si>
  <si>
    <t>Relays  Outgoing ; IDMT relay ,TCH and Master trip relay and also with Transformer auxilary Relays and also with 12 window annunciator</t>
  </si>
  <si>
    <t xml:space="preserve">33 KV  INDOOR  SINGLE  VCB PANEL </t>
  </si>
  <si>
    <t>Supplying,Installing, testing and commisioning of indoor type floor mounted metal clad , 33 kv VCB panel with 3 nos vcbs ,totally enclosed and fully interlocked ,horizontal draw out, and having single breeak trip free mechanism, spring charge motor with electrical and manual charging and auto/manual closing and tripping mech anism for use in 33 kv, 3 Phase ,50 Hz, A.C. System with short circuit current level of 26.2 kA complete with self contained fully interlocked rack in and rack out mechanism , air insulated but encapsulated copper bus bars 800 amps capacity with necessary shrouds at joints with mechanical on/off indicator hand trip device ,spring release coil,shunt trip coil and also with auxiliary switch conbtacts with the following Incomer and out goings.Also the inconer should be suitable for terminating 3 c x 240  sqmm ,33 kv ( E ) , XLPE inbsulated alluminium conductor , screened cable.Out goind 3c x 150 Sqmm</t>
  </si>
  <si>
    <t>SET</t>
  </si>
  <si>
    <t>33 , KV, 630A, 26.1 KA,  Horizontal Draw out type Vaccum Circuit breaker with  motor/manual spring charge mechanism and also with mechanical indications for breaker on /off/trip indications and also with Local Remote selector switch and with breaker TNC Switch.</t>
  </si>
  <si>
    <t xml:space="preserve"> Set of Dual Core dual ratio  CTS  75 – 50 - 5/ - 5 A, Core 1: 15 VA, CI – 0.5for Metering and 5 P 10 for protection.</t>
  </si>
  <si>
    <t>POTENTIAL  TRANSFORMER:   (3 No’s)</t>
  </si>
  <si>
    <t>96 Sq.mm Digital Ammeter with selector switch Digital type 0-100A.</t>
  </si>
  <si>
    <t>96 Sq.mm Digital Voltmeter with selector switch Digital voltmeter 0-36KV.</t>
  </si>
  <si>
    <t>1) ON, OFF and Trip Indication Lamps for RYB.  -  (1 set)</t>
  </si>
  <si>
    <t>Bus Bar with 800 Amps Copper  .   -   (1 set)</t>
  </si>
  <si>
    <t>protection</t>
  </si>
  <si>
    <t>Micro processor based over current , earth fault and short circuit protection.Also instantaneous short circuit protection.</t>
  </si>
  <si>
    <t>The Panel shall have provision for future expansion for one VCB.</t>
  </si>
  <si>
    <t>33 KV Indoor panel Incomer</t>
  </si>
  <si>
    <t>UV Relays</t>
  </si>
  <si>
    <t>Numeric IDMT  , o/c, s/c, e/f Relay</t>
  </si>
  <si>
    <t>TCH Relay, Master trip Relay</t>
  </si>
  <si>
    <t>Busbars are to be provided with heat shrinks and shrouds for joinbts.</t>
  </si>
  <si>
    <t>Supply,Laying, Testing and commissioning of HT, 33 KV  3C X 300sqmm-grade XLPE insulated armoured alluminium conductor cable of the following  size  direct in ground including excavation, sand cushioning, protective covering and refilling the trench etc and also  including laying in already laid  cable trays, on wall including clamping  etc.,  as per IS 7098 - Part 1 - 1983</t>
  </si>
  <si>
    <t>Supply and fixing of Termination kit of 33kv , 3C X 300Sq.mm XLPE cable Termination Kit (Indoor type)</t>
  </si>
  <si>
    <t>Supply and  fixing of Termination kit of 33kv , 3C X 300Sq.mm XLPE cable Termination Kit (OUTDoor type)</t>
  </si>
  <si>
    <t>Supply and  fixing of Outdoor heat shrinkable  straight through joint   kit of 33kv , 3C X 300Sq.mm XLPE cable  armoured alluminium conductor cable (OUTDoor type)</t>
  </si>
  <si>
    <t>TRANSFORMERS</t>
  </si>
  <si>
    <t>Supply, Installation, Testing and commissioning of 2000  KVA , 33kv / 433 v, 3 PHASE, 50 Hz, Dyn 11 OUTDOOR  ONAN Transformer  with  on load tap changer, RTCC Panel and  HT Side marshalling box for termination of 33 kv grade , 3 c x 300 sqmm XLPE  insulated  armoured alluminium conductor screeened cable and LT side provision for connecting sandwich type of Alluminium bus trunking system of 3200 A capacity  as per IS 1180 ( Level 2 ) with radiators etc</t>
  </si>
  <si>
    <t>Supply, Installation, Testing and commissioning of 500  KVA , 33kv / 433 v, 3 PHASE, 50 Hz, Dyn 11 OUTDOOR  ONAN Transformer  with  off load tap changer,  HT Side marshalling box for termination of 33 kv grade , 3 c x 300 sqmm XLPE  insulated  armoured alluminium conductor screeened cable and LT side 3.5c x240 sqmm xlpe insulated armoured alluminium conductor cable</t>
  </si>
  <si>
    <t>Supply, Installation, Testing and commissioning of 415 V, 50 Hz, A.C, 3200 A, 70ka  Three phase and neutral Sandwhich type Alluminium bus bars Bus trunking system with necessary fixing Clamps and Jointing accessories including all required horizontal and vertical bends, tees for In door Application - IP -55  ( Transformer feeder Incomer )  with suitable earthing strips copper/GI on both sides .As per IS ; 8623 Part 1 &amp; 2 (for  Indoor installation-Including canopy)</t>
  </si>
  <si>
    <t xml:space="preserve">Horizontal Elbow , 3200 A    </t>
  </si>
  <si>
    <t>NOS</t>
  </si>
  <si>
    <t xml:space="preserve">Horizontal Offset Elbow, 3200A    </t>
  </si>
  <si>
    <t xml:space="preserve">Vertical Elbow , 3200 A  </t>
  </si>
  <si>
    <t xml:space="preserve">Vertical Offset Elbow , 3200A   </t>
  </si>
  <si>
    <t xml:space="preserve">Vertical Tee Section , 3200 A </t>
  </si>
  <si>
    <t>Flange end and BI METTALLIC Copper flexibles for connecting to bus bars at panel side and transformer side ( R,Y,B,N ONE SET )</t>
  </si>
  <si>
    <t>MAIN PANEL - INDOOR</t>
  </si>
  <si>
    <t>415V, 3200A, 70KA, 4P, EDO ACB with (O/C+S/C+E/F+SPP Releases) with all protections &amp; Microw process based releases and all other accessorizes</t>
  </si>
  <si>
    <t>3200A/5A, Cl.0.2S , 15VA Tape wound Cts – 4Nos</t>
  </si>
  <si>
    <t>0-3200A Digital type Ammeter with selector switch – 1set</t>
  </si>
  <si>
    <t>Load Manager – 1no</t>
  </si>
  <si>
    <t>Incomer- – 3</t>
  </si>
  <si>
    <t>Note : CT should be 0.2S</t>
  </si>
  <si>
    <t>415V, 1250A,  50KA TPN, EDO ACB with (O/C+S/C+E/F+SPP Releases) with all protections &amp; Microw process based releases and all other accessorizes</t>
  </si>
  <si>
    <t>415V, 1000A,  50KA TPN, EDO ACB with (O/C+S/C+E/F+SPP Releases) with all protections &amp; Microw process based releases and all other accessorizes</t>
  </si>
  <si>
    <t>415V, 630A,  50KA, TPN, MCCB with (O/C+S/C+E/F+SPP Releases) with all protections &amp; thermal based releases and all other accessories-1No</t>
  </si>
  <si>
    <t>415V, 400A,  50KA, TPN, MCCB with (O/C+S/C+E/F+SPP Releases) with all protections &amp; thermal based releases and all other accessories-1No</t>
  </si>
  <si>
    <t>415V, 100A,  25KA, TPN, MCCB with (O/C+S/C+E/F+SPP Releases) with all protections &amp; thermal based releases and all other accessories-1No with timer and contactor and also with 5 Nos 40A, 10KA TPN MCB as outgoings.</t>
  </si>
  <si>
    <t>3200A, 3Ph, 4wire, 50Hz, 70KA, ELectrical grade aluminium busbars- 1set</t>
  </si>
  <si>
    <t xml:space="preserve">Note : The scope also includes Necessary control wiring for the Electrical interlocking between the Four Incomers and Buscouplers. </t>
  </si>
  <si>
    <t>APFC Panel (600KVAR) - Indoor</t>
  </si>
  <si>
    <t>Incomer:</t>
  </si>
  <si>
    <t>415V, 1000A,  50KA 4P, ACB with (O/C+S/C+E/F+SPP Releases) with all protections &amp; thermal based releases and all other accessories-1No</t>
  </si>
  <si>
    <t>6A, SP MCB - 3 Nos.</t>
  </si>
  <si>
    <t>RYB indicating lamps - 1 set</t>
  </si>
  <si>
    <t>Voltmeter (0-500V) with selector switch - 1 set</t>
  </si>
  <si>
    <t>Ammeter (0-1000A) with selector switch - 1 set</t>
  </si>
  <si>
    <t>16 Stage APFC Relay-1No</t>
  </si>
  <si>
    <t>1000A/5A, Cl.0.2S , 15VA Tape wound Cts – 3Nos</t>
  </si>
  <si>
    <t>50 KVAR capacitor banks (Ducati / Asian / Mehar) - 10Nos(Each consisting of)</t>
  </si>
  <si>
    <t>415V, 80A,4P ISOLATER – 1 Nos.</t>
  </si>
  <si>
    <t>70A, PC contactors  - 1 Nos</t>
  </si>
  <si>
    <t>Push buttons – 1set</t>
  </si>
  <si>
    <t>ON/OFF indicating lamps – 1set</t>
  </si>
  <si>
    <t>415V, 63A,4P ISOLATER – 1 Nos.</t>
  </si>
  <si>
    <t>60A, PC contactors  - 1 Nos</t>
  </si>
  <si>
    <t>1000A, 3Ph, 4wire, 50Hz, 50KA, ELectrical grade aluminium busbars- 1set</t>
  </si>
  <si>
    <t>75  x  5 MM G.I.  Flat</t>
  </si>
  <si>
    <t>50  x  5 MM G.I.  Flat</t>
  </si>
  <si>
    <t>75  x  10 MM Copper.  Flat</t>
  </si>
  <si>
    <t>Supply,Laying, Testing and commissioning of 1.1 KV grade XLPE insulated armoured alluminium conductor cable of the following  size  direct in ground including excavation, sand cushioning, protective covering and refilling the trench etc and also  including laying in already laid  cable trays, on wall including clamping  etc.,  as per IS 7098 - Part 1 - 1983</t>
  </si>
  <si>
    <t>4 c  x 6   Sqmm  A2XWY</t>
  </si>
  <si>
    <t xml:space="preserve">4 c  x 6   Sqmm  </t>
  </si>
  <si>
    <t>Control Cables</t>
  </si>
  <si>
    <t>Supply,Laying, Testing and commissioning of 1.1 KV grade XLPE/PVC insulated armoured copper conductor control  cable of the following  size  direct in ground including excavation, sand cushioning, protective covering and refilling the trench etc and also  including laying in already laid  cable trays, on wall including clamping  etc.,  as per IS 7098 - Part 1 - 1983</t>
  </si>
  <si>
    <t xml:space="preserve">4c x 2.5 Sqmm </t>
  </si>
  <si>
    <t>7c x 2.5 Sqmm</t>
  </si>
  <si>
    <t>12c x 2.5 Sqmm</t>
  </si>
  <si>
    <t>19c x 2.5 Sqmm</t>
  </si>
  <si>
    <t>SAFETY ITEMS</t>
  </si>
  <si>
    <t>Supply, Intallation, Testing and commissioning of the Follwing Safety and Fire fighting Systems as per standrads and specification</t>
  </si>
  <si>
    <t>Fire Extinguishers  - 5 KG CAPACITY CO 2 Confirming to IS 2878 fitted with discharge bend pipe and horn</t>
  </si>
  <si>
    <t>Sand Bucket with stand with 4 Nos of buckets on top and bottom</t>
  </si>
  <si>
    <t>415 V Danger Boards</t>
  </si>
  <si>
    <t>33 KV Hand Gloves</t>
  </si>
  <si>
    <t>Pair</t>
  </si>
  <si>
    <t>33 KV Danger Boards</t>
  </si>
  <si>
    <t>Supply,Fixing of 4.5 kg co2 fire extinguishers with necessary fixing Clamps</t>
  </si>
  <si>
    <t>33 KV Rubber Mats</t>
  </si>
  <si>
    <t>415 V Rubber Mats</t>
  </si>
  <si>
    <t>STREET LIGHTING</t>
  </si>
  <si>
    <t>STREET LIGHTING POLES</t>
  </si>
  <si>
    <t>Supply, fixing, testing and commissioning of 5.0mts long, 65mm dia GI pole  including labour charges for erection of tubular poles with base plate coil earthing, concreting, coping and painting of the pole with one coat of redoxide paint and two coats of aluminium paint including cost of conveyance of all materials to site etc.,including 40 W LED STREET LIGHT equilent model of PHILIPS make (Model No.BRP 040/40 W with necessary civil works like foundation for the Poles, pillar boxes, digging trenching etc for street lighting Poles.The Pole shall be supplied with FRP Junction Box and 2 Nos of 50 mm Dia Class B G.I Pipe and also wiring from Junction box to Light fixture shall be carried out with 3 Core 2.5 Sqmm Copper conductor flexible cable.</t>
  </si>
  <si>
    <t xml:space="preserve"> Nos</t>
  </si>
  <si>
    <t>Cabling</t>
  </si>
  <si>
    <t>Supplying and laying,Testing and commissioning of XLPE insulated  armoured alluminium conductor cable 1100 V grade with ISI mark following stranded/ solid, aluminium conductor complete by making Burried in soil upto 0.6M  deep embeeding the cable complete with sand bed . Thick layers and bricks/stones placed on top of the cable width wise all over the run and back filling the excavated earth without stones are hard materials and making the surface proper providing route indicators  etc., complete                                                                 (Makes : POLYCAB,HAVELLS,UNIVERSAL)</t>
  </si>
  <si>
    <t xml:space="preserve">4C x 10 Sqmm  </t>
  </si>
  <si>
    <t>Termination of  the following cables with single compression weather proof cable glands and also with suitable size alluminiumn lugs including supply and fixing of Lugs.</t>
  </si>
  <si>
    <t>Providing Spiral Coil earthing using 8 SWG GI wire buried to a depth of 1500mm including excavation , refilling, spreading of salt and charcoal as per drawing and connection GI wire to pole using GI bolt and nut complete as required.  Cost including all labour rates and overheads &amp; profits etc., complete.</t>
  </si>
  <si>
    <t>DG SETS</t>
  </si>
  <si>
    <t>Supply,Installation,Testing and commissioning of 1010 KVA ,415 Volts at 1500 RPM,0.8 lagging Power factorat 415 V suitable for 50Hz ,3 Phase system and for 0.85 Load factor and consisting the followings. including D.G.Set with Accoustic Enclosure and with diesel tank of capacity 990 Ltrs and also with Suitable size Power and Control panel with ACB and necessary control wiring.</t>
  </si>
  <si>
    <t>Supply, Installation, Testing and commissioning of 415 V, 50 Hz, A.C, 1600 A, 70ka  Three phase and neutral Sandwhich type Alluminium bus bars Bus trunking system with necessary fixing Clamps and Jointing accessories including all required horizontal and vertical bends, tees for In door Application - IP -55  ( Transformer feeder Incomer )  with suitable earthing strips copper/GI on both sides .As per IS ; 8623 Part 1 &amp; 2 (for  Indoor installation-Including canopy)</t>
  </si>
  <si>
    <t xml:space="preserve">Horizontal Elbow , 1600 A    </t>
  </si>
  <si>
    <t xml:space="preserve">Horizontal Offset Elbow, 1600A    </t>
  </si>
  <si>
    <t xml:space="preserve">Vertical Elbow , 1600 A  </t>
  </si>
  <si>
    <t xml:space="preserve">Vertical Offset Elbow , 1600A   </t>
  </si>
  <si>
    <t xml:space="preserve">Vertical Tee Section , 1600 A </t>
  </si>
  <si>
    <t>Solar power sytem (2000kwp)</t>
  </si>
  <si>
    <t>Telephone Lan conduits</t>
  </si>
  <si>
    <t>CCTV System</t>
  </si>
  <si>
    <t>High Mast Lighting</t>
  </si>
  <si>
    <t>PEB Shed Earthing</t>
  </si>
  <si>
    <t>COMPRESSED AIR SYSTEM</t>
  </si>
  <si>
    <t>DG SET STACK EXHAUST SYSTEM</t>
  </si>
  <si>
    <t>CEIG Approval</t>
  </si>
  <si>
    <t>G.TOTAL</t>
  </si>
  <si>
    <t>T0TAL</t>
  </si>
  <si>
    <t>INTERNAL  &amp; EXTERNAL  ELECTRIFICATION  WORKS</t>
  </si>
  <si>
    <t>X1</t>
  </si>
  <si>
    <t>X11</t>
  </si>
  <si>
    <t>FIRE FIGHTING &amp; FIRE HYDRANT SYSTEM</t>
  </si>
  <si>
    <t>CIVIL WORKS</t>
  </si>
  <si>
    <t>NAME OF WORK : CONSTRUCTION AND DEVLOPMENT OF E-VEHICLE MANUFACTURING FACILITY AT SEETHARAMPURAM</t>
  </si>
  <si>
    <t>Landscaping works</t>
  </si>
  <si>
    <t xml:space="preserve">FURNITURE </t>
  </si>
  <si>
    <t>Conference Table MS Legs as per design-CT3
25MM PLPB Top as per design Size 3000*1200*750H
Price excluding POP Up boxes
Seating Capacity-4+4+1+1
HSN: 9403</t>
  </si>
  <si>
    <t>Conference Table-CFT-V
HSN: 9403</t>
  </si>
  <si>
    <t>Conference Table-CFTR
Table Top Size 3000 x1200x750H Seating capacity-4+4+1+1 Material: PLPB
Top shape: Rectangle
Top Colors: Single Color as per selection-Vertical grains
HSN: 9403</t>
  </si>
  <si>
    <t>Reception Table-RT2- Size:L2400 x D675 x 750+300H
3drawer Pedestal-1no Material: PLPB
Color Combination: As per Selection
HSN: 940306</t>
  </si>
  <si>
    <t>Reception table-RT3, Material:E1 Grade PLPB Edge lipping: PVC Gourmet:60mm PVC
Pedestal unit-3 drawers-E1 grade PLPB Color combination: as per selelct ion
Size:1500 L x+600+750+300H
HSN: 9403</t>
  </si>
  <si>
    <t xml:space="preserve"> HVAC WORKS </t>
  </si>
  <si>
    <t>Supply Amount 
(Rs)</t>
  </si>
  <si>
    <t>Installation  Amount 
(Rs)</t>
  </si>
  <si>
    <t>Supply   Rate        (Rs)</t>
  </si>
  <si>
    <t>Installation    Rate           (Rs)</t>
  </si>
  <si>
    <t>Total     Amount
(Rs)</t>
  </si>
  <si>
    <t>I)</t>
  </si>
  <si>
    <t>Supply,Erection ,Testing and commissioning of gearless, machine roomless,  passenger  lifts suitable for the following persons of speed 1.75Mtr./Sec, suitable for the following floors above 60 mts approx with 3 phase VVVF motor of suitable HP to be operated on 415V+5%, 3phase 50 cycles V3F drive bARD devise and Anti-vandel design with size  ... mm car made of stainlesss steel car panels with GEC/Crompton make heavyduty cabin fan and LED lights,emergency light, PVC flooring , car entrance ............  mm high protected by automatically operated gates including landing entrances,frames etc.,and simplex down collective control with or without attendant with call register, telltale indicators on all floors,car position indicator on all floors complete. (Car made up of stainless steel car panels, landing  door, car door and ceiling)</t>
  </si>
  <si>
    <t>Supply and Erection of Metering PT's(As per Standards)</t>
  </si>
  <si>
    <t>Supply and Erection of Metering CT's(As per Standards)</t>
  </si>
  <si>
    <t>Supply and Erection of Protection CT's(As per Standards)</t>
  </si>
  <si>
    <t xml:space="preserve"> Supply and Erection of 4Cx2.5 sqmm CU FLEX Cable)</t>
  </si>
  <si>
    <t xml:space="preserve"> Supply and Erection of 4cX2.5 sqmm Cable End Terminations Lugs</t>
  </si>
  <si>
    <t>Incomer- – 1nos (consists of)</t>
  </si>
  <si>
    <t>Incomer- – 2 (consists of)</t>
  </si>
  <si>
    <t>Incomer- – 4 (consists of)</t>
  </si>
  <si>
    <t>Bus couplers - 3  Nos (consists of)</t>
  </si>
  <si>
    <t>Supplying, laying &amp; testing UPVC pipes line conforming to ASTMD2467, and schedule so conforming to IS 4985-2000 class 5PN (supreme, ashirvad, prince)</t>
  </si>
  <si>
    <t>S. NO</t>
  </si>
  <si>
    <t>Supplying, installing testing and commissioning of electrical motor driven Main (Hydrant &amp; sprinkler ) Pump of horizontal centrifugal end suction backpull out type with gland packing and capable to deliver 2850LPM  (171 m³/ Hr) at 90 MWC with all necessary accessories like bronze impeller,  stainless steel shaft along with anti-vibration mounting, coupling, coupling guard and  base plate for pump fabricated mild steel channel, foundation  bolts and pump should have the dry run sensor provision, etc., as per local fire brigade requirement. The pump shall capable to have 3.5 kg/cm² residual pressure at top most hydrant point. The pump shall be coupled to an electrical motor  TEFC, squirrel cage induction motor with speed of 2900 RPM, Electric supply 415V, 50 Hz   and complete set shall be mounted on a common base frame. The quoted rate shall includes providing &amp; fixing of coupling, coupling gaurd and Foundation bolts etc. The construction of pump pedestal is under civil scope.</t>
  </si>
  <si>
    <t>Rate (Rs) Incl.GST</t>
  </si>
  <si>
    <t>Rate(Rs.) incl.GST</t>
  </si>
  <si>
    <t>TOTAL AMOUNT(Rs) Incl.GST</t>
  </si>
  <si>
    <t>Amount
(in Rs.) Incl.GST</t>
  </si>
  <si>
    <t xml:space="preserve">          i)   200mm long, 10mm dia</t>
  </si>
  <si>
    <t>Providing and laying C.C. pavement of mix M-25 with ready mixed concrete from batching plant. The ready mixed concrete shall be laid and finished with screed board vibrator , vacuum dewatering process and finally finished by floating, brooming with wire brush etc. complete as per specifications and directions of Engineer-incharge. (The panel shuttering work shall be paid for separately)(Note:- Cement content considered in this item is @ 330 kg/cum. Excess/less cement used as per design mix is payable/ recoverable separately).</t>
  </si>
  <si>
    <t>Cement concrete 1:2:4 (1 cement : 2 coarse sand : 4 graded stone aggregate 40 mm nominal size) in pavements, laid to required slope and camber in panels as required including consolidation finishing and tamping complete.</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</si>
  <si>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contraction/expansion, construction &amp; longitudinal joints (10 mm wide x 50 mm deep) by groove cutting machine, providing and filling joints with approved joint filler and sealants, complete all as per direction of Engineer-in-charge (Item of joint fillers, sealants, dowel bars with sleeve/ tie bars to be paid separately).</t>
  </si>
  <si>
    <t>Basic Building Description:
Frame Type (Ridged frame with Inteermediate Columns)
Clear height (m) : As per Architectural designs
Roof Slope 1:20
Type of End Frames - Rigid Frame
Wind Bracing - Portal
Roof Cladding - Standing seam roofing system
Eave Condition - Curved eave (With necessary Supporting Framework)
Wall Sheeting - 0.50mm TCT 
Steel Work Finish :
Frames , Built-Up / HR sections + Zinc Chromite with SA2.5 + Two coats of Epoxy finish paint of Approved shade.
Bracings + Zinc Chromite with SA2.5 + Two coats of Epoxy finish paint of Approved shade.
Primary Members :
Primary structural framing shall include transverse/ rigid frames / lean - to - rafters and columns.
Secondary Members : 275 GSM
Secondary structural framing shall include purlins, girts, eave struts, wind bracing, flange bracing, base angles, clips/ cleats and required miscellaneous structural parts.
Connections :
All field connections shall be bolted (unless otherwise noted).
Primary bolted connections shall be furnished with high strength bolts confirming to physical specifications of ASTM A325 (or equivalent).
Secondary bolted connections shall be furnished with machine bolts confirming to the physical specification of ASTM A 307(or equivalent).
Physical Specifications of Structural Members:
Members fabricated from plate or bar stock shall have flanges and webs joined on one side of the web b a continuous welding process and will confirm to the physical specifications of ASTM A570 (grade 50)or equivalent and shall have a minimum yield strength of 50,000 P.S.I (345 MPa).
Members fabricated  by cold forming processes shall confirm to the physical specificatios of ASTM A570 (grade 50) or equivalent and have a minium yield strength of 50,000 P.S.I (345 MPa). 
Roof and wall cladding with 0.60mm TCT sheet shall confirm to the physical specifications of ASTM A792M coating AZ150 (Grade 50) or equivalent and have a minium yield strength of 50,000 P.S.I (345 MPa). 
All other secondary members shall have a minium yield strength of 36,000 P.S.I (250 MPa).
Sheeting Fastners:
Standard fastners shall be No.14, Type self tapping sheet metal screws with metal and neoprene washers.
All screws shall have hexagonal heads, be color coated to match roof and wall sheeting and made of zinc palted steel.
Sealer/Rope Seal:
This shall be applied at all side laps and end of roof panels and around self-flashing windows.
Sealer shall be 6mm wide x 5 mm thick asbestos fibre filled, pressure- sensitive butyl tape. The sealer be non asphaltic, nonshrinking non dryig and toxic and shall have goof adhesion to metals, plastics and painted surfaces at temperature from-51 deg. 'C' to +104 deg. 'C'.
Flashing and Trim:
Flashing and/ or trim shall be furnished at the rake, corners, eaves, frames openings, rain water down take pipes and wherever necessary to provede weather-tightness and finished appearance. Complete as directed by Engineer-in-charge 
Materials shall be 26G thick, confirming to the physical specifications of ASTM A 446 Grade C or Equvalent and shall have minium yield strength of 40,000 P.S.I. (275 Mpa).
Valley gutter to be of GI - 2mm thick. All downtake pipes to be of PVC and not FRP based. All down take pipes to be taken atleast 300mm into the drains and not left over the drains/chambers.
Torque wrench testing of bolts with digital torque wrench device to be carried out as per the satisfcation of the EIC. Only Pipe bracings to be considered. Only Sag-angles to be considered.
Standing Seam sheet thickness to be mentioned as 0.55mm
Framed Openings for all cutouts for services, dec slabs, Windows, Doors and any other opening.
PEB vendor needs to include details such as:
1) Primary Members: _____ Tons
2) Secondary Members: _________ Tons
3) PUF Panel: ____Sq.M
4) Wall Cladding Sheet: ___Sq.M
5) Roof: ____Sq.M
Cherry Pickers, Boom Lifts, scissor lifts to be used by the Vendors for cladding wall sheet fixing both internal and external.
ROOF EXTENSION &amp; CANOPY – with Soffit Panel - Soffit panel to be provided in the entire canopy over the truck dock area and Garbage area/waste Holding area extended canopy.
CAGE LADDER - 1 no. to access/egress Utility Block terrace &amp;
1 no. for main roof access/egress from Ground floor.
1 No. of ladder from 1st floor terrace to top roof area to be provided.
• Anchor bolts &amp; templates to be supplied within 10 days of approval of GA drawings. 
• Supply &amp; erection of supporting metal frames for insect killer, air curtains, FHC, fire exit doors&amp; any other opening .
• All foundation bolts to be painted with black Japan paint after building erection is completed/before pouring of concrete on it to avoid rusting of bolts.- All Bolts to be embedded in concrete and bolts not be visible over the Finished floor.
• Purlins should be pre-holed, 12mm dia. At every 2m length to take the services hanger.
Vendor to furnish the design calculations alongwith STAAD model etc. 
The quoted rate should be inclussive of all the items, No NT items/ additional claims.</t>
  </si>
  <si>
    <t>E-4</t>
  </si>
  <si>
    <t>C-5</t>
  </si>
  <si>
    <t>W-4</t>
  </si>
  <si>
    <t>W-5</t>
  </si>
  <si>
    <t>Cabin Table CBT1
Material:
Legs::25mm E1 grade PLPB Top:25mm E1 grade PLPB Modesty:18mm E1 grade PLPB
Side Unit:18/9MM E1 grade PLPB with 3 drawers and 1 door
Edgebanding: PVC
Cable Manager:60MM PVC gourmet
Table Size 1800 x 900 x 750 H Side Unit:900x450 x 650H
Color:
HSN: 940306</t>
  </si>
  <si>
    <t>Cabin Table-CBT5
Table Size:1800*900*750H Side Unit:1800*450*650H Material:
MS Leg as per Design-Powder coated
Top:25mm E1 grade PLPB  with PVC Edgebanding
Side Unit:18/9mm E1 grade PLPB  with PVC Edgebanding
2 drawers,2doors ,1 Dummy Modesty: PLPB/MS Powder coated as per design
HSN: 9403</t>
  </si>
  <si>
    <t>Cabin Table-CBT6
MS legs with powder coating 25mm PLPB top
18mm PLPB modesty
18/9MM PLPB Storage with 3 drawers and 1 door
Table Size 1500 x 750 x 750 H Side Unit:900x450 x 750H HSN: 940306</t>
  </si>
  <si>
    <t>Chair-Mystic-HB "BUTTERFLY MESH BACK ADJUSTABLE HEADREST
ADJUSTABLE LUMBAR SUPPORT ADJUSTABLE ARMREST WITH PU PAD,
PU MOULDED CUSHION SEAT SYNCHRO
TILT MECHANISM Class 4 gas lift 100MM ( BIFMA
CERTIFIED)</t>
  </si>
  <si>
    <t>10)</t>
  </si>
  <si>
    <t>l)</t>
  </si>
  <si>
    <t xml:space="preserve">Sub-Panel 1 (consists of)
Incomer
415V, 1250A, 4P, ACB with (O/C+S/C+E/F+SPP Releases) with all protections &amp; thermal based releases and all other accessories-1No
LED Type Phase Indicating Lamps (R,Y,B) – 1set
6A SP MCB  – 3Nos
1250A/5A, Cl.1.0, 15VA Tape wound Cts – 3Nos
0-1250A Digital type Ammeter with selector switch – 1set
0-500V Digital type voltmeter with selector switch - 1set 
Load Manger – 1no
Outgoing Feeders
400A , 50KA , TPN MCCB- 5Nos
(Each feeder consisting of)
400A, TPN, 50KA MCCB with (O/C+S/C+E/F+SPP Releases) with all protections &amp; thermal based releases and all other accessories-1No
100A - 3Nos
(Each feeder consisting of)
100A, TPN, 25KA MCCB with (O/C+S/C+E/F+SPP Releases) with all protections &amp; thermal based releases and all other accessories-1No
1250A, 3Ph, 4wire, 50Hz, 50KA, ELectrical grade aluminium busbars- 1set
</t>
  </si>
  <si>
    <t>Sub-Panel 2 (consists of)
Incomer
415V, 1250A, 4P, ACB with (O/C+S/C+E/F+SPP Releases) with all protections &amp; thermal based releases and all other accessories-1No
6A SP MCB  – 3Nos
LED Type Phase Indicating Lamps (R,Y,B) – 1set
1250A/5A, Cl.1.0, 15VA Tape wound Cts – 3Nos
0-1250A Digital type Ammeter with selector switch – 1set
0-500V Digital type voltmeter with selector switch - 1set 
Load Manger – 1no
Outgoing Feeders
400A , 50KA , TPN MCCB- 5Nos
(Each feeder consisting of)
400A, TPN, 50KA MCCB with (O/C+S/C+E/F+SPP Releases) with all protections &amp; thermal based releases and all other accessories-1No
100A - 3Nos (Each feeder consisting of)
100A, TPN, 25KA MCCB with (O/C+S/C+E/F+SPP Releases) with all protections &amp; thermal based releases and all other accessories-1No
1250A, 3Ph, 4wire, 50Hz, 50KA, ELectrical grade aluminium busbars- 1set</t>
  </si>
  <si>
    <t>Sub-Panel 3 (consists of)
Incomer
415V, 1250A, 4P, ACB with (O/C+S/C+E/F+SPP Releases) with all protections &amp; thermal based releases and all other accessories-1No
6A SP MCB  – 3Nos
LED Type Phase Indicating Lamps (R,Y,B) – 1set
1250A/5A, Cl.1.0, 15VA Tape wound Cts – 3Nos
0-1250A Digital type Ammeter with selector switch – 1set
0-500V Digital type voltmeter with selector switch - 1set 
Load Manger – 1no
Outgoing Feeders
400A , 50KA , TPN MCCB- 5Nos
(Each feeder consisting of)
400A, TPN, 50KA MCCB with (O/C+S/C+E/F+SPP Releases) with all protections &amp; thermal based releases and all other accessories-1No
100A - 3Nos
(Each feeder consisting of)
100A, TPN, 25KA MCCB with (O/C+S/C+E/F+SPP Releases) with all protections &amp; thermal based releases and all other accessories-1No
1250A, 3Ph, 4wire, 50Hz, 50KA, ELectrical grade aluminium busbars- 1set</t>
  </si>
  <si>
    <t>Sub-Panel 4 (consists of)
Incomer
415V, 1250A, 4P, ACB with (O/C+S/C+E/F+SPP Releases) with all protections &amp; thermal based releases and all other accessories-1No
6A SP MCB  – 3Nos
LED Type Phase Indicating Lamps (R,Y,B) – 1set
1250A/5A, Cl.1.0, 15VA Tape wound Cts – 3Nos
0-1250A Digital type Ammeter with selector switch – 1set
0-500V Digital type voltmeter with selector switch - 1set 
Load Manger – 1no
Outgoing Feeders
400A , 50KA , TPN MCCB- 5Nos
(Each feeder consisting of)
400A, TPN, 50KA MCCB with (O/C+S/C+E/F+SPP Releases) with all protections &amp; thermal based releases and all other accessories-1No
100A - 3Nos
(Each feeder consisting of)
100A, TPN, 25KA MCCB with (O/C+S/C+E/F+SPP Releases) with all protections &amp; thermal based releases and all other accessories-1No
1250A, 3Ph, 4wire, 50Hz, 50KA, ELectrical grade aluminium busbars- 1set</t>
  </si>
  <si>
    <t>Sub-Panel 5 (consists of)
Incomer
415V, 1250A, 4P, ACB with (O/C+S/C+E/F+SPP Releases) with all protections &amp; thermal based releases and all other accessories-1No
6A SP MCB  – 3Nos
LED Type Phase Indicating Lamps (R,Y,B) – 1set
1250A/5A, Cl.1.0, 15VA Tape wound Cts – 3Nos
0-1250A Digital type Ammeter with selector switch – 1set
0-500V Digital type voltmeter with selector switch - 1set 
Load Manger – 1no
Outgoing Feeders
400A , 50KA , TPN MCCB- 5Nos
(Each feeder consisting of)
400A, TPN, 50KA MCCB with (O/C+S/C+E/F+SPP Releases) with all protections &amp; thermal based releases and all other accessories-1No
100A - 3Nos
(Each feeder consisting of)
100A, TPN, 25KA MCCB with (O/C+S/C+E/F+SPP Releases) with all protections &amp; thermal based releases and all other accessories-1No
1250A, 3Ph, 4wire, 50Hz, 50KA, ELectrical grade aluminium busbars- 1set</t>
  </si>
  <si>
    <t>SUPPLY &amp; FIXING OF FIXTURES</t>
  </si>
  <si>
    <t>i) 1250A,- 6No</t>
  </si>
  <si>
    <t>ii) 1000A,- 2No</t>
  </si>
  <si>
    <t>iii) 630A - 2Nos</t>
  </si>
  <si>
    <t>iv) 400A - 2Nos</t>
  </si>
  <si>
    <t>v) 100A - 1Nos</t>
  </si>
  <si>
    <t>a) Outgoing Feeders</t>
  </si>
  <si>
    <t>b) 25 KVAR capacitor banks (Ducati / Asian / Mehar) - 4Nos(Each consisting of)</t>
  </si>
  <si>
    <t>Supply and erection of steel stepped and swaged tubular poles of 9 mtr long  (410 SP25 )(1.5 mtr below ground ) with base plate earthing studs 1.5 mtr out reach Double arm , FRP terminal Box 2 Nos of 40 mm Dia Class B G.I Pipe ,0.5 mtr Long  for incoming and outgoing cables including excavation in all types of soil ,PCC 1:2:4 ,PCC Pedestal with painting with black bitumen paint inside the coping for embedded portion and two coats of Zinc chromite primer and two coats of Alluminium paint externally for length above the ground.The pole shall be with FRP junction box consisting of 10A MCB.The wiring from Junction box to Light fixture shall be carried out with 3 Core 2.5 Sqmm Copper conductor flexible cable.
The streetLight Pole shall be fixed with 70W LED street Light fixture including supply of controlgear / driver and lamp(Make : Cat No.LR02-102-XXX-57-G2 ,WIPRO MAKE / CAT NO - Greenline V2 (BRP410) Philips make. ) - 2 Nos</t>
  </si>
  <si>
    <t>Supply and erection of steel stepped and swaged tubular poles of 9 mtr long  (410 SP25 )(1.5 mtr below ground ) with base plate earthing studs 1.5 mtr out reach single  arm , FRP terminal Box 2 Nos of 40 mm Dia Class B G.I Pipe ,0.5 mtr Long  for incoming and outgoing cables including excavation in all types of soil ,PCC 1:2:4 ,PCC Pedestal with painting with black bitumen paint inside the coping for embedded portion and two coats of Zinc chromite primer and two coats of Alluminium paint externally for length above the ground.The pole shall be with FRP junction box consisting of 10A MCB.The wiring from Junction box to Light fixture shall be carried out with 3 Core 2.5 Sqmm Copper conductor flexible cable.
The cable shall be fixed with 70W LED street Light fixture including supply of controlgear / driver and lamp(Make : Cat No.LR02-102-XXX-57-G2 ,WIPRO MAKE / CAT NO - Greenline V2 (BRP410) Philips make. )</t>
  </si>
  <si>
    <t>Civil</t>
  </si>
  <si>
    <t>Garden</t>
  </si>
  <si>
    <t>Furniture</t>
  </si>
  <si>
    <t>kitchen</t>
  </si>
  <si>
    <t>Electrical</t>
  </si>
  <si>
    <t>plumbing</t>
  </si>
  <si>
    <t>fire</t>
  </si>
  <si>
    <t>hvac</t>
  </si>
  <si>
    <t>Earth work in excavation by mechanical means (Hydraulic excavator) / manual means in foundation trenches or drains, including dressing of sides and ramming of bottoms, lift upto 1.5 m, including getting out the excavated soil and disposal of surplus excavated soil as directed, within a lead of 50M</t>
  </si>
  <si>
    <t>Excavation work by mechanical means (Hydraulic excavator)/ manual means in foundation trenches or drains, including dressing of sides and ramming of bottoms, lift upto 1.5 m, including getting out the excavated soil and disposal of surplus excavated soils as directed, within a lead of 50 m.</t>
  </si>
  <si>
    <t>PROPOSED E-BUS MANUFACTURING FACILITY AT SEETHARAMPURAM</t>
  </si>
  <si>
    <t>SUBHEAD DESCRIPTION</t>
  </si>
  <si>
    <t>AMOUNT (Rs.)</t>
  </si>
  <si>
    <t>Civil Works</t>
  </si>
  <si>
    <t>Garden (Landscape works)</t>
  </si>
  <si>
    <t>Kitchen Equipment</t>
  </si>
  <si>
    <t>HVAC</t>
  </si>
  <si>
    <t>Plumbing</t>
  </si>
  <si>
    <t>Fire</t>
  </si>
  <si>
    <t>Total Amount</t>
  </si>
  <si>
    <t>Note:</t>
  </si>
  <si>
    <t>1) The rates of all items mentioned  above are inculding GST as applicable as on the date  of NIT.</t>
  </si>
  <si>
    <t xml:space="preserve">2)
I/We proprietor / Authorised Signatory of ___________________ having registered office at _____________________________________ willing to execute above works keeping in view tender conditions at (+)/(-) at par _______% on the estimated rates.
</t>
  </si>
  <si>
    <t xml:space="preserve">Signature of the Contractor </t>
  </si>
  <si>
    <t>(Name, designation and registered address)</t>
  </si>
  <si>
    <r>
      <t>Ratio 50  - 5/5 A - 5 A, Core 1: 15 VA,</t>
    </r>
    <r>
      <rPr>
        <b/>
        <sz val="14"/>
        <color theme="1"/>
        <rFont val="Calibri"/>
        <family val="2"/>
        <scheme val="minor"/>
      </rPr>
      <t xml:space="preserve"> CI – 0.2S</t>
    </r>
    <r>
      <rPr>
        <sz val="14"/>
        <color theme="1"/>
        <rFont val="Calibri"/>
        <family val="2"/>
        <scheme val="minor"/>
      </rPr>
      <t xml:space="preserve"> for Metering and 5P15 for protection.</t>
    </r>
  </si>
  <si>
    <r>
      <t xml:space="preserve">Supply,Installation,Testing and commissioning of  33  kv Rated Swthchgear Unit in Metal Enclosure fabricated out of 14 swg sheet steel and the panel to be dust  and vermin proof with a degree of protection of IP 55  as per IS  3427 - 1997.The panel is to be compartmetalised with individual compartments for Bus bars, Cable and CTs and Instrument and relay control Panel.
</t>
    </r>
    <r>
      <rPr>
        <b/>
        <sz val="14"/>
        <color theme="1"/>
        <rFont val="Calibri"/>
        <family val="2"/>
        <scheme val="minor"/>
      </rPr>
      <t>Note : CT Should be 0.2S</t>
    </r>
  </si>
  <si>
    <t>Supplying and laying 25 mm X 5 mm copper strip at 0.50 metre below ground as strip earth electrode, including  connection/ terminating with nut, bolt, spring, washer etc. as required. (Jointing shall be done by overlapping and with 2 sets(Jointing shall be done by overlapping and with 2 sets  of brass nut bolt &amp; spring washer spaced at 50mm</t>
  </si>
  <si>
    <t>Wiring for circuit/ submain wiring alongwith earth wire with the following sizes of FRLS PVC insulated copper  conductor, single core cable in surface/ recessed medium class PVC conduit as required.</t>
  </si>
  <si>
    <t>Supplying and fixing  of 6A to 32A rating 240/415V, 10kA, C Curve  miniature circuit breaker suitable for inductive load of following polesin the existing MCB DB complete with connections, testing and commissioning etc complete.</t>
  </si>
  <si>
    <t xml:space="preserve">Supplying and fixing following rating, four pole, (three phase and neutral), 415 volts, residual current circuit  breaker (RCCB), having a sensitivity current 30 mA in the existing MCB DB complete with connections, testing and commissioning etc. as required.
</t>
  </si>
  <si>
    <t>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(barrier)-cum-smoke seals, microwave cured EPDM gaskets for water tightness, pressure equalisation &amp; drainage and protection against fire hazard including:</t>
  </si>
  <si>
    <t>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t>
  </si>
  <si>
    <t>Providing and filling, two part pump filled, structural silicone sealant and one part weather silicone sealant compatible with the structural silicone sealant of required bite size in a clean and controlled factory / work shop environment, including double sided spacer tape, setting blocks and backer rod, all of approved grade, brand and manufacture, as per the approved sealant design, within and all around the perimeter for holding glass.</t>
  </si>
  <si>
    <t>Providing and fixing in position flashings of solid aluminium sheet 1 mm thick and of sizes, shapes and profiles, as required as per the site conditions, to seal the gap between the building structure and all its interfaces with curtain glazing to make it watertight.</t>
  </si>
  <si>
    <t>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 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 as per the approved shop drawings and as directed by the Engineer- in-Charge.</t>
  </si>
  <si>
    <t>(a) Structural analysis &amp; design and preparation of shop drawings for pressure equalisation or rain screen principle as required, proper drainage of water to make it watertight including checking of all the structural and functional design.</t>
  </si>
  <si>
    <t>(b) Providing, fabricating and supplying and fixing panels of aluminium composite panel cladding in pan shape in metalic colour of approved shades made out of 4mm thick aluminium composite panel material consisting of 3mm thick FR grade mineral core sandwiched between two Aluminium sheets (each 0.5mm thick). The aluminium composite panel cladding sheet shall be coil coated, with Kynar 500 based PVDF / Lumiflon based fluoropolymer resin coating of approved colour and shade on face # 1 and polymer (Service) coating on face # 2 as specified using stainless steel screws, nuts, bolts, washers, cleats, weather silicone sealant, backer rods etc.</t>
  </si>
  <si>
    <t>(c) The fastening brackets of Aluminium alloy 6005 T5 / MS with Hot Dip Galvanised with serrations and serrated washers to arrest the wind load movement, fasteners, SS 316 Pins and anchor bolts of approved make in SS 316, Nylon separators to prevent bi-metallic contacts all complete required to perform as per specification and drawing The item includes cost of all material &amp; labour component, the cost of all mock ups at site, cost of all samples of the individual components for testing in an approved laboratory, field tests on the assembled working curtain wall with aluminium composite panel cladding, cleaning and protection of the curtain wall with aluminium composite panel cladding till the handing over of the building for occupation. Base frame work for ACP cladding is payable under the relevant aluminium item.s The Contractor shall provide curtain wall with aluminium composite panel cladding, having all the performance characteristics all complete , as per the Architectural drawings, as per item description, as specified, as per the approved shop drawings and as directed by the Engineer-in-Charge. However, for the purpose of payment, only the actual area on the external face of the curtain wall with Aluminum Composite Panel Cladding (including width of groove) shall be measured in sqm. up to two decimal places.
Location : East and South Side Elevation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</si>
</sst>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_ "/>
    <numFmt numFmtId="165" formatCode="0_ "/>
    <numFmt numFmtId="166" formatCode="_ * #,##0_ ;_ * \-#,##0_ ;_ * &quot;-&quot;??_ ;_ @_ "/>
  </numFmts>
  <fonts count="11"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color indexed="8"/>
      <name val="Calibri"/>
      <family val="2"/>
    </font>
    <font>
      <b/>
      <sz val="12"/>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4"/>
      <color theme="1"/>
      <name val="Calibri"/>
      <family val="2"/>
      <scheme val="minor"/>
    </font>
    <font>
      <b/>
      <u/>
      <sz val="14"/>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rgb="FF00B0F0"/>
        <bgColor indexed="64"/>
      </patternFill>
    </fill>
    <fill>
      <patternFill patternType="solid">
        <fgColor theme="0"/>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thin">
        <color indexed="64"/>
      </top>
      <bottom style="thin">
        <color indexed="64"/>
      </bottom>
      <diagonal/>
    </border>
    <border>
      <left style="hair">
        <color auto="1"/>
      </left>
      <right style="hair">
        <color auto="1"/>
      </right>
      <top style="hair">
        <color auto="1"/>
      </top>
      <bottom/>
      <diagonal/>
    </border>
  </borders>
  <cellStyleXfs count="9">
    <xf numFmtId="0" fontId="0" fillId="0" borderId="0"/>
    <xf numFmtId="0" fontId="2" fillId="0" borderId="0"/>
    <xf numFmtId="0" fontId="4" fillId="0" borderId="0"/>
    <xf numFmtId="0" fontId="2" fillId="0" borderId="0"/>
    <xf numFmtId="0" fontId="3" fillId="0" borderId="0"/>
    <xf numFmtId="0" fontId="2" fillId="0" borderId="0"/>
    <xf numFmtId="0" fontId="4" fillId="0" borderId="0"/>
    <xf numFmtId="0" fontId="2" fillId="0" borderId="0"/>
    <xf numFmtId="43" fontId="3" fillId="0" borderId="0" applyFont="0" applyFill="0" applyBorder="0" applyAlignment="0" applyProtection="0"/>
  </cellStyleXfs>
  <cellXfs count="136">
    <xf numFmtId="0" fontId="0" fillId="0" borderId="0" xfId="0"/>
    <xf numFmtId="0" fontId="0" fillId="0" borderId="0" xfId="0" applyAlignment="1">
      <alignment wrapText="1"/>
    </xf>
    <xf numFmtId="0" fontId="0" fillId="0" borderId="0" xfId="0" applyAlignment="1">
      <alignment vertical="top" wrapText="1"/>
    </xf>
    <xf numFmtId="4" fontId="0" fillId="0" borderId="0" xfId="0" applyNumberFormat="1"/>
    <xf numFmtId="0" fontId="0" fillId="0" borderId="0" xfId="0" applyAlignment="1">
      <alignment vertical="center" wrapText="1"/>
    </xf>
    <xf numFmtId="0" fontId="0" fillId="0" borderId="1" xfId="0" applyBorder="1" applyAlignment="1">
      <alignment wrapText="1"/>
    </xf>
    <xf numFmtId="0" fontId="0" fillId="0" borderId="1" xfId="0" applyBorder="1"/>
    <xf numFmtId="0" fontId="0" fillId="0" borderId="1" xfId="0" applyBorder="1" applyAlignment="1">
      <alignment horizontal="center"/>
    </xf>
    <xf numFmtId="0" fontId="0" fillId="0" borderId="0" xfId="0"/>
    <xf numFmtId="0" fontId="0" fillId="0" borderId="1" xfId="0" applyBorder="1" applyAlignment="1"/>
    <xf numFmtId="0" fontId="0" fillId="0" borderId="1" xfId="0" applyBorder="1" applyAlignment="1">
      <alignment vertical="top" wrapText="1"/>
    </xf>
    <xf numFmtId="0" fontId="1" fillId="0" borderId="1" xfId="0" applyFont="1" applyBorder="1"/>
    <xf numFmtId="3" fontId="0" fillId="0" borderId="1" xfId="0" applyNumberFormat="1" applyBorder="1" applyAlignment="1">
      <alignment horizontal="center"/>
    </xf>
    <xf numFmtId="3" fontId="0" fillId="0" borderId="1" xfId="0" applyNumberFormat="1" applyBorder="1"/>
    <xf numFmtId="0" fontId="1" fillId="0" borderId="0" xfId="0" applyFont="1"/>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3" fontId="1" fillId="0" borderId="1" xfId="0" applyNumberFormat="1" applyFont="1" applyFill="1" applyBorder="1"/>
    <xf numFmtId="0" fontId="0" fillId="0" borderId="1" xfId="0" applyBorder="1" applyAlignment="1">
      <alignment horizontal="left"/>
    </xf>
    <xf numFmtId="0" fontId="1" fillId="0" borderId="1" xfId="0" applyFont="1" applyFill="1" applyBorder="1"/>
    <xf numFmtId="0" fontId="7" fillId="0" borderId="0" xfId="0" applyFont="1"/>
    <xf numFmtId="0" fontId="8" fillId="0" borderId="0" xfId="0" applyFont="1"/>
    <xf numFmtId="0" fontId="8" fillId="0" borderId="1" xfId="0" applyFont="1" applyBorder="1" applyAlignment="1">
      <alignment horizontal="center"/>
    </xf>
    <xf numFmtId="0" fontId="8" fillId="0" borderId="1" xfId="0" applyFont="1" applyBorder="1"/>
    <xf numFmtId="0" fontId="8" fillId="0" borderId="1" xfId="0" applyFont="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top" wrapText="1"/>
    </xf>
    <xf numFmtId="3" fontId="8" fillId="0" borderId="1" xfId="0" applyNumberFormat="1" applyFont="1" applyBorder="1"/>
    <xf numFmtId="0" fontId="8" fillId="0" borderId="1" xfId="0" applyFont="1" applyBorder="1" applyAlignment="1">
      <alignment wrapText="1"/>
    </xf>
    <xf numFmtId="0" fontId="6" fillId="0" borderId="2" xfId="0" applyFont="1" applyBorder="1" applyAlignment="1"/>
    <xf numFmtId="3" fontId="7" fillId="3" borderId="1" xfId="0" applyNumberFormat="1" applyFont="1" applyFill="1" applyBorder="1"/>
    <xf numFmtId="3" fontId="0" fillId="0" borderId="0" xfId="0" applyNumberFormat="1"/>
    <xf numFmtId="0" fontId="0" fillId="0" borderId="3" xfId="0" applyBorder="1"/>
    <xf numFmtId="0" fontId="0" fillId="0" borderId="3" xfId="0" applyBorder="1" applyAlignment="1"/>
    <xf numFmtId="0" fontId="1" fillId="0" borderId="3" xfId="0" applyFont="1" applyBorder="1" applyAlignment="1">
      <alignment horizontal="center" wrapText="1"/>
    </xf>
    <xf numFmtId="0" fontId="1" fillId="0" borderId="3" xfId="0" applyFont="1" applyBorder="1" applyAlignment="1">
      <alignment horizontal="center" vertical="center"/>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3" xfId="0" applyFont="1" applyBorder="1"/>
    <xf numFmtId="0" fontId="0" fillId="0" borderId="3" xfId="0" applyBorder="1" applyAlignment="1">
      <alignment wrapText="1"/>
    </xf>
    <xf numFmtId="0" fontId="0" fillId="0" borderId="3" xfId="0" applyBorder="1" applyAlignment="1">
      <alignment vertical="top" wrapText="1"/>
    </xf>
    <xf numFmtId="0" fontId="0" fillId="0" borderId="3" xfId="0" applyBorder="1" applyAlignment="1">
      <alignment vertical="center" wrapText="1"/>
    </xf>
    <xf numFmtId="166" fontId="0" fillId="0" borderId="3" xfId="8" applyNumberFormat="1" applyFont="1" applyBorder="1"/>
    <xf numFmtId="0" fontId="0" fillId="0" borderId="3" xfId="0" applyBorder="1" applyAlignment="1">
      <alignment horizontal="center" vertical="center"/>
    </xf>
    <xf numFmtId="0" fontId="0" fillId="0" borderId="3" xfId="0" applyBorder="1" applyAlignment="1">
      <alignment horizontal="justify" vertical="justify" wrapText="1"/>
    </xf>
    <xf numFmtId="0" fontId="0" fillId="0" borderId="3" xfId="0" applyBorder="1" applyAlignment="1">
      <alignment vertical="top"/>
    </xf>
    <xf numFmtId="0" fontId="1" fillId="0" borderId="3" xfId="0" applyFont="1" applyBorder="1" applyAlignment="1">
      <alignment horizontal="center" vertical="top"/>
    </xf>
    <xf numFmtId="0" fontId="0" fillId="0" borderId="3" xfId="0" applyBorder="1" applyAlignment="1">
      <alignment horizontal="center" vertical="top"/>
    </xf>
    <xf numFmtId="3" fontId="0" fillId="0" borderId="3" xfId="0" applyNumberFormat="1" applyBorder="1" applyAlignment="1">
      <alignment vertical="top"/>
    </xf>
    <xf numFmtId="0" fontId="0" fillId="0" borderId="7" xfId="0" applyBorder="1" applyAlignment="1">
      <alignment horizontal="center" vertical="top"/>
    </xf>
    <xf numFmtId="0" fontId="0" fillId="0" borderId="7" xfId="0" applyBorder="1" applyAlignment="1">
      <alignment vertical="top"/>
    </xf>
    <xf numFmtId="0" fontId="0" fillId="0" borderId="0" xfId="0" applyBorder="1" applyAlignment="1">
      <alignment horizontal="center" vertical="top"/>
    </xf>
    <xf numFmtId="0" fontId="0" fillId="0" borderId="0" xfId="0" applyBorder="1" applyAlignment="1">
      <alignment horizontal="left" vertical="top" wrapText="1"/>
    </xf>
    <xf numFmtId="0" fontId="0" fillId="0" borderId="0" xfId="0" applyBorder="1" applyAlignment="1">
      <alignment vertical="top"/>
    </xf>
    <xf numFmtId="0" fontId="1" fillId="0" borderId="0" xfId="0" applyFont="1" applyBorder="1" applyAlignment="1">
      <alignment vertical="top"/>
    </xf>
    <xf numFmtId="0" fontId="5" fillId="0" borderId="3" xfId="0" applyFont="1" applyBorder="1" applyAlignment="1">
      <alignment vertical="top"/>
    </xf>
    <xf numFmtId="3" fontId="5" fillId="0" borderId="3" xfId="0" applyNumberFormat="1" applyFont="1" applyBorder="1" applyAlignment="1">
      <alignment vertical="top"/>
    </xf>
    <xf numFmtId="9" fontId="0" fillId="0" borderId="0" xfId="0" applyNumberFormat="1"/>
    <xf numFmtId="0" fontId="8" fillId="0" borderId="1" xfId="0" applyFont="1" applyBorder="1" applyAlignment="1">
      <alignment vertical="justify" wrapText="1"/>
    </xf>
    <xf numFmtId="0" fontId="9" fillId="4" borderId="0" xfId="0" applyFont="1" applyFill="1"/>
    <xf numFmtId="165" fontId="9" fillId="4" borderId="0" xfId="0" applyNumberFormat="1" applyFont="1" applyFill="1"/>
    <xf numFmtId="166" fontId="6" fillId="4" borderId="1" xfId="8" applyNumberFormat="1" applyFont="1" applyFill="1" applyBorder="1" applyAlignment="1">
      <alignment horizontal="center" vertical="center"/>
    </xf>
    <xf numFmtId="0" fontId="6" fillId="4" borderId="1" xfId="0" applyFont="1" applyFill="1" applyBorder="1" applyAlignment="1">
      <alignment horizontal="center" vertical="center"/>
    </xf>
    <xf numFmtId="0" fontId="9" fillId="4" borderId="1" xfId="0" applyFont="1" applyFill="1" applyBorder="1" applyAlignment="1">
      <alignment horizontal="center" vertical="center"/>
    </xf>
    <xf numFmtId="166" fontId="9" fillId="4" borderId="1" xfId="8" applyNumberFormat="1" applyFont="1" applyFill="1" applyBorder="1" applyAlignment="1">
      <alignment horizontal="center" vertical="center"/>
    </xf>
    <xf numFmtId="164" fontId="9" fillId="4" borderId="1" xfId="0" applyNumberFormat="1" applyFont="1" applyFill="1" applyBorder="1" applyAlignment="1">
      <alignment horizontal="center" vertical="center"/>
    </xf>
    <xf numFmtId="1" fontId="9" fillId="4" borderId="1" xfId="0" applyNumberFormat="1" applyFont="1" applyFill="1" applyBorder="1" applyAlignment="1">
      <alignment horizontal="center" vertical="center"/>
    </xf>
    <xf numFmtId="0" fontId="9" fillId="4" borderId="1" xfId="6" applyFont="1" applyFill="1" applyBorder="1" applyAlignment="1">
      <alignment horizontal="center" vertical="center"/>
    </xf>
    <xf numFmtId="1" fontId="9" fillId="4" borderId="1" xfId="6" applyNumberFormat="1" applyFont="1" applyFill="1" applyBorder="1" applyAlignment="1">
      <alignment horizontal="center" vertical="center"/>
    </xf>
    <xf numFmtId="0" fontId="9" fillId="4" borderId="1" xfId="0" applyFont="1" applyFill="1" applyBorder="1" applyAlignment="1">
      <alignment horizontal="center" vertical="center" wrapText="1"/>
    </xf>
    <xf numFmtId="1" fontId="9" fillId="4" borderId="1" xfId="6" applyNumberFormat="1" applyFont="1" applyFill="1" applyBorder="1" applyAlignment="1">
      <alignment horizontal="center" vertical="center" wrapText="1"/>
    </xf>
    <xf numFmtId="0" fontId="9" fillId="4" borderId="1" xfId="6" applyFont="1" applyFill="1" applyBorder="1" applyAlignment="1">
      <alignment horizontal="center" vertical="center" wrapText="1"/>
    </xf>
    <xf numFmtId="0" fontId="9" fillId="4" borderId="1" xfId="7" applyFont="1" applyFill="1" applyBorder="1" applyAlignment="1">
      <alignment horizontal="center" vertical="center" wrapText="1"/>
    </xf>
    <xf numFmtId="0" fontId="9" fillId="4" borderId="1" xfId="5" applyFont="1" applyFill="1" applyBorder="1" applyAlignment="1">
      <alignment horizontal="center" vertical="center" wrapText="1"/>
    </xf>
    <xf numFmtId="0" fontId="9" fillId="4" borderId="1" xfId="5" applyFont="1" applyFill="1" applyBorder="1" applyAlignment="1">
      <alignment horizontal="center" vertical="center"/>
    </xf>
    <xf numFmtId="2" fontId="9" fillId="4" borderId="1" xfId="5" applyNumberFormat="1" applyFont="1" applyFill="1" applyBorder="1" applyAlignment="1">
      <alignment horizontal="center" vertical="center"/>
    </xf>
    <xf numFmtId="0" fontId="9" fillId="4" borderId="1" xfId="2" applyFont="1" applyFill="1" applyBorder="1" applyAlignment="1">
      <alignment horizontal="center" vertical="center" wrapText="1"/>
    </xf>
    <xf numFmtId="2" fontId="9" fillId="4" borderId="1" xfId="6" applyNumberFormat="1" applyFont="1" applyFill="1" applyBorder="1" applyAlignment="1">
      <alignment horizontal="center" vertical="center"/>
    </xf>
    <xf numFmtId="0" fontId="9" fillId="4" borderId="1" xfId="3" applyFont="1" applyFill="1" applyBorder="1" applyAlignment="1">
      <alignment horizontal="center" vertical="center" wrapText="1"/>
    </xf>
    <xf numFmtId="0" fontId="10" fillId="4" borderId="1" xfId="0" applyFont="1" applyFill="1" applyBorder="1" applyAlignment="1">
      <alignment horizontal="center" vertical="center" wrapText="1"/>
    </xf>
    <xf numFmtId="0" fontId="6" fillId="4" borderId="1" xfId="6" applyFont="1" applyFill="1" applyBorder="1" applyAlignment="1">
      <alignment horizontal="center" vertical="center"/>
    </xf>
    <xf numFmtId="0" fontId="6" fillId="4" borderId="1" xfId="6" applyFont="1" applyFill="1" applyBorder="1" applyAlignment="1">
      <alignment horizontal="center" vertical="center" wrapText="1"/>
    </xf>
    <xf numFmtId="0" fontId="9" fillId="4" borderId="1" xfId="7" applyFont="1" applyFill="1" applyBorder="1" applyAlignment="1">
      <alignment horizontal="center" vertical="center"/>
    </xf>
    <xf numFmtId="0" fontId="10" fillId="4" borderId="1" xfId="6" applyFont="1" applyFill="1" applyBorder="1" applyAlignment="1">
      <alignment horizontal="center" vertical="center" wrapText="1"/>
    </xf>
    <xf numFmtId="0" fontId="10" fillId="4" borderId="1" xfId="6" applyFont="1" applyFill="1" applyBorder="1" applyAlignment="1">
      <alignment horizontal="center" vertical="center"/>
    </xf>
    <xf numFmtId="0" fontId="9" fillId="4" borderId="1" xfId="0" applyFont="1" applyFill="1" applyBorder="1"/>
    <xf numFmtId="0" fontId="9" fillId="4" borderId="1" xfId="4" applyFont="1" applyFill="1" applyBorder="1" applyAlignment="1">
      <alignment horizontal="center" vertical="center"/>
    </xf>
    <xf numFmtId="0" fontId="9" fillId="4" borderId="1" xfId="4" applyFont="1" applyFill="1" applyBorder="1" applyAlignment="1">
      <alignment horizontal="center" vertical="center" wrapText="1"/>
    </xf>
    <xf numFmtId="0" fontId="9" fillId="4" borderId="1" xfId="3" applyFont="1" applyFill="1" applyBorder="1" applyAlignment="1">
      <alignment horizontal="center" vertical="center"/>
    </xf>
    <xf numFmtId="0" fontId="9" fillId="4" borderId="1" xfId="3" applyFont="1" applyFill="1" applyBorder="1" applyAlignment="1">
      <alignment horizontal="center" wrapText="1"/>
    </xf>
    <xf numFmtId="0" fontId="9" fillId="4" borderId="1" xfId="3" applyFont="1" applyFill="1" applyBorder="1" applyAlignment="1">
      <alignment horizontal="center"/>
    </xf>
    <xf numFmtId="0" fontId="6" fillId="4" borderId="1" xfId="0" applyFont="1" applyFill="1" applyBorder="1" applyAlignment="1">
      <alignment horizontal="center" vertical="center" wrapText="1"/>
    </xf>
    <xf numFmtId="0" fontId="6" fillId="4" borderId="1" xfId="2" applyFont="1" applyFill="1" applyBorder="1" applyAlignment="1">
      <alignment horizontal="center" vertical="center"/>
    </xf>
    <xf numFmtId="0" fontId="9" fillId="4" borderId="0" xfId="0" applyFont="1" applyFill="1" applyAlignment="1">
      <alignment vertical="top"/>
    </xf>
    <xf numFmtId="166" fontId="1" fillId="2" borderId="3" xfId="8" applyNumberFormat="1" applyFont="1" applyFill="1" applyBorder="1"/>
    <xf numFmtId="0" fontId="1" fillId="0" borderId="1" xfId="0"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0" fillId="0" borderId="0" xfId="0" applyFont="1" applyAlignment="1">
      <alignment horizontal="left" vertical="top"/>
    </xf>
    <xf numFmtId="0" fontId="0" fillId="0" borderId="3" xfId="0" applyBorder="1" applyAlignment="1">
      <alignment horizontal="left" vertical="top" wrapText="1"/>
    </xf>
    <xf numFmtId="0" fontId="0" fillId="0" borderId="9" xfId="0" applyBorder="1" applyAlignment="1">
      <alignment horizontal="center" vertical="top"/>
    </xf>
    <xf numFmtId="0" fontId="0" fillId="0" borderId="9" xfId="0" applyBorder="1" applyAlignment="1">
      <alignment vertical="top"/>
    </xf>
    <xf numFmtId="0" fontId="1" fillId="0" borderId="8" xfId="0" applyFont="1" applyBorder="1" applyAlignment="1">
      <alignment horizontal="center" vertical="top"/>
    </xf>
    <xf numFmtId="0" fontId="0" fillId="0" borderId="0" xfId="0" applyAlignment="1">
      <alignment vertical="top"/>
    </xf>
    <xf numFmtId="0" fontId="0" fillId="0" borderId="1" xfId="0" applyBorder="1" applyAlignment="1">
      <alignment vertical="top"/>
    </xf>
    <xf numFmtId="0" fontId="0" fillId="4" borderId="1" xfId="0" applyFill="1" applyBorder="1" applyAlignment="1">
      <alignment vertical="top"/>
    </xf>
    <xf numFmtId="0" fontId="0" fillId="5" borderId="1" xfId="0" applyFill="1" applyBorder="1" applyAlignment="1">
      <alignment vertical="top"/>
    </xf>
    <xf numFmtId="0" fontId="0" fillId="0" borderId="1" xfId="0" applyBorder="1" applyAlignment="1">
      <alignment horizontal="center" vertical="top"/>
    </xf>
    <xf numFmtId="0" fontId="0" fillId="4" borderId="1" xfId="0" applyFill="1" applyBorder="1" applyAlignment="1">
      <alignment horizontal="center" vertical="top"/>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1" fillId="0" borderId="1" xfId="0" applyFont="1" applyBorder="1" applyAlignment="1">
      <alignment vertical="top"/>
    </xf>
    <xf numFmtId="166" fontId="1" fillId="0" borderId="1" xfId="8" applyNumberFormat="1" applyFont="1" applyFill="1" applyBorder="1" applyAlignment="1">
      <alignment vertical="top"/>
    </xf>
    <xf numFmtId="0" fontId="0" fillId="4" borderId="0" xfId="0" applyFill="1" applyAlignment="1">
      <alignment vertical="top"/>
    </xf>
    <xf numFmtId="0" fontId="0" fillId="5" borderId="0" xfId="0" applyFill="1" applyAlignment="1">
      <alignment vertical="top"/>
    </xf>
    <xf numFmtId="43" fontId="0" fillId="0" borderId="0" xfId="0" applyNumberFormat="1" applyAlignment="1">
      <alignment vertical="top"/>
    </xf>
    <xf numFmtId="0" fontId="1" fillId="0" borderId="3" xfId="0" applyFont="1" applyBorder="1" applyAlignment="1">
      <alignment horizontal="center" vertical="top"/>
    </xf>
    <xf numFmtId="0" fontId="1" fillId="0" borderId="3" xfId="0" applyFont="1" applyBorder="1" applyAlignment="1">
      <alignment horizontal="center" vertical="center" wrapText="1"/>
    </xf>
    <xf numFmtId="0" fontId="0" fillId="0" borderId="0" xfId="0" applyBorder="1" applyAlignment="1">
      <alignment horizontal="left" vertical="top" wrapText="1"/>
    </xf>
    <xf numFmtId="0" fontId="1"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xf>
    <xf numFmtId="0" fontId="5" fillId="0" borderId="0" xfId="0" applyFont="1" applyAlignment="1">
      <alignment horizontal="center" vertical="top"/>
    </xf>
    <xf numFmtId="0" fontId="0" fillId="0" borderId="1" xfId="0" applyBorder="1" applyAlignment="1">
      <alignment horizontal="center" vertical="top"/>
    </xf>
    <xf numFmtId="0" fontId="0" fillId="4" borderId="1" xfId="0" applyFill="1" applyBorder="1" applyAlignment="1">
      <alignment horizontal="center" vertical="top"/>
    </xf>
    <xf numFmtId="0" fontId="0" fillId="5" borderId="1" xfId="0" applyFill="1" applyBorder="1" applyAlignment="1">
      <alignment horizontal="center" vertical="top"/>
    </xf>
    <xf numFmtId="0" fontId="9" fillId="4" borderId="1" xfId="0" applyFont="1" applyFill="1" applyBorder="1" applyAlignment="1">
      <alignment horizontal="center" vertical="center"/>
    </xf>
    <xf numFmtId="1" fontId="9" fillId="4" borderId="1" xfId="6"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9" fillId="4" borderId="1" xfId="6" applyFont="1" applyFill="1" applyBorder="1" applyAlignment="1">
      <alignment horizontal="center" vertical="center"/>
    </xf>
  </cellXfs>
  <cellStyles count="9">
    <cellStyle name="Comma" xfId="8" builtinId="3"/>
    <cellStyle name="Excel Built-in Normal" xfId="2" xr:uid="{00000000-0005-0000-0000-000001000000}"/>
    <cellStyle name="Normal" xfId="0" builtinId="0"/>
    <cellStyle name="Normal 2" xfId="5" xr:uid="{00000000-0005-0000-0000-000003000000}"/>
    <cellStyle name="Normal 2 4" xfId="6" xr:uid="{00000000-0005-0000-0000-000004000000}"/>
    <cellStyle name="Normal 3 2 4" xfId="3" xr:uid="{00000000-0005-0000-0000-000005000000}"/>
    <cellStyle name="Normal 30" xfId="1" xr:uid="{00000000-0005-0000-0000-000006000000}"/>
    <cellStyle name="Normal 37" xfId="4" xr:uid="{00000000-0005-0000-0000-000007000000}"/>
    <cellStyle name="Style 1 5"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190</xdr:row>
      <xdr:rowOff>76200</xdr:rowOff>
    </xdr:from>
    <xdr:to>
      <xdr:col>2</xdr:col>
      <xdr:colOff>76200</xdr:colOff>
      <xdr:row>191</xdr:row>
      <xdr:rowOff>76200</xdr:rowOff>
    </xdr:to>
    <xdr:sp macro="" textlink="">
      <xdr:nvSpPr>
        <xdr:cNvPr id="1922" name="Text Box 16">
          <a:extLst>
            <a:ext uri="{FF2B5EF4-FFF2-40B4-BE49-F238E27FC236}">
              <a16:creationId xmlns:a16="http://schemas.microsoft.com/office/drawing/2014/main" id="{00000000-0008-0000-0100-000082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23" name="Text Box 17">
          <a:extLst>
            <a:ext uri="{FF2B5EF4-FFF2-40B4-BE49-F238E27FC236}">
              <a16:creationId xmlns:a16="http://schemas.microsoft.com/office/drawing/2014/main" id="{00000000-0008-0000-0100-000083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24" name="Text Box 18">
          <a:extLst>
            <a:ext uri="{FF2B5EF4-FFF2-40B4-BE49-F238E27FC236}">
              <a16:creationId xmlns:a16="http://schemas.microsoft.com/office/drawing/2014/main" id="{00000000-0008-0000-0100-000084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25" name="Text Box 19">
          <a:extLst>
            <a:ext uri="{FF2B5EF4-FFF2-40B4-BE49-F238E27FC236}">
              <a16:creationId xmlns:a16="http://schemas.microsoft.com/office/drawing/2014/main" id="{00000000-0008-0000-0100-000085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26" name="Text Box 20">
          <a:extLst>
            <a:ext uri="{FF2B5EF4-FFF2-40B4-BE49-F238E27FC236}">
              <a16:creationId xmlns:a16="http://schemas.microsoft.com/office/drawing/2014/main" id="{00000000-0008-0000-0100-000086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27" name="Text Box 21">
          <a:extLst>
            <a:ext uri="{FF2B5EF4-FFF2-40B4-BE49-F238E27FC236}">
              <a16:creationId xmlns:a16="http://schemas.microsoft.com/office/drawing/2014/main" id="{00000000-0008-0000-0100-000087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28" name="Text Box 22">
          <a:extLst>
            <a:ext uri="{FF2B5EF4-FFF2-40B4-BE49-F238E27FC236}">
              <a16:creationId xmlns:a16="http://schemas.microsoft.com/office/drawing/2014/main" id="{00000000-0008-0000-0100-000088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29" name="Text Box 23">
          <a:extLst>
            <a:ext uri="{FF2B5EF4-FFF2-40B4-BE49-F238E27FC236}">
              <a16:creationId xmlns:a16="http://schemas.microsoft.com/office/drawing/2014/main" id="{00000000-0008-0000-0100-000089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30" name="Text Box 24">
          <a:extLst>
            <a:ext uri="{FF2B5EF4-FFF2-40B4-BE49-F238E27FC236}">
              <a16:creationId xmlns:a16="http://schemas.microsoft.com/office/drawing/2014/main" id="{00000000-0008-0000-0100-00008A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31" name="Text Box 25">
          <a:extLst>
            <a:ext uri="{FF2B5EF4-FFF2-40B4-BE49-F238E27FC236}">
              <a16:creationId xmlns:a16="http://schemas.microsoft.com/office/drawing/2014/main" id="{00000000-0008-0000-0100-00008B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32" name="Text Box 26">
          <a:extLst>
            <a:ext uri="{FF2B5EF4-FFF2-40B4-BE49-F238E27FC236}">
              <a16:creationId xmlns:a16="http://schemas.microsoft.com/office/drawing/2014/main" id="{00000000-0008-0000-0100-00008C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33" name="Text Box 27">
          <a:extLst>
            <a:ext uri="{FF2B5EF4-FFF2-40B4-BE49-F238E27FC236}">
              <a16:creationId xmlns:a16="http://schemas.microsoft.com/office/drawing/2014/main" id="{00000000-0008-0000-0100-00008D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34" name="Text Box 28">
          <a:extLst>
            <a:ext uri="{FF2B5EF4-FFF2-40B4-BE49-F238E27FC236}">
              <a16:creationId xmlns:a16="http://schemas.microsoft.com/office/drawing/2014/main" id="{00000000-0008-0000-0100-00008E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35" name="Text Box 29">
          <a:extLst>
            <a:ext uri="{FF2B5EF4-FFF2-40B4-BE49-F238E27FC236}">
              <a16:creationId xmlns:a16="http://schemas.microsoft.com/office/drawing/2014/main" id="{00000000-0008-0000-0100-00008F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36" name="Text Box 30">
          <a:extLst>
            <a:ext uri="{FF2B5EF4-FFF2-40B4-BE49-F238E27FC236}">
              <a16:creationId xmlns:a16="http://schemas.microsoft.com/office/drawing/2014/main" id="{00000000-0008-0000-0100-000090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37" name="Text Box 31">
          <a:extLst>
            <a:ext uri="{FF2B5EF4-FFF2-40B4-BE49-F238E27FC236}">
              <a16:creationId xmlns:a16="http://schemas.microsoft.com/office/drawing/2014/main" id="{00000000-0008-0000-0100-000091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38" name="Text Box 32">
          <a:extLst>
            <a:ext uri="{FF2B5EF4-FFF2-40B4-BE49-F238E27FC236}">
              <a16:creationId xmlns:a16="http://schemas.microsoft.com/office/drawing/2014/main" id="{00000000-0008-0000-0100-000092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39" name="Text Box 33">
          <a:extLst>
            <a:ext uri="{FF2B5EF4-FFF2-40B4-BE49-F238E27FC236}">
              <a16:creationId xmlns:a16="http://schemas.microsoft.com/office/drawing/2014/main" id="{00000000-0008-0000-0100-000093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40" name="Text Box 34">
          <a:extLst>
            <a:ext uri="{FF2B5EF4-FFF2-40B4-BE49-F238E27FC236}">
              <a16:creationId xmlns:a16="http://schemas.microsoft.com/office/drawing/2014/main" id="{00000000-0008-0000-0100-000094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41" name="Text Box 35">
          <a:extLst>
            <a:ext uri="{FF2B5EF4-FFF2-40B4-BE49-F238E27FC236}">
              <a16:creationId xmlns:a16="http://schemas.microsoft.com/office/drawing/2014/main" id="{00000000-0008-0000-0100-000095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42" name="Text Box 36">
          <a:extLst>
            <a:ext uri="{FF2B5EF4-FFF2-40B4-BE49-F238E27FC236}">
              <a16:creationId xmlns:a16="http://schemas.microsoft.com/office/drawing/2014/main" id="{00000000-0008-0000-0100-000096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43" name="Text Box 37">
          <a:extLst>
            <a:ext uri="{FF2B5EF4-FFF2-40B4-BE49-F238E27FC236}">
              <a16:creationId xmlns:a16="http://schemas.microsoft.com/office/drawing/2014/main" id="{00000000-0008-0000-0100-000097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44" name="Text Box 38">
          <a:extLst>
            <a:ext uri="{FF2B5EF4-FFF2-40B4-BE49-F238E27FC236}">
              <a16:creationId xmlns:a16="http://schemas.microsoft.com/office/drawing/2014/main" id="{00000000-0008-0000-0100-000098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45" name="Text Box 39">
          <a:extLst>
            <a:ext uri="{FF2B5EF4-FFF2-40B4-BE49-F238E27FC236}">
              <a16:creationId xmlns:a16="http://schemas.microsoft.com/office/drawing/2014/main" id="{00000000-0008-0000-0100-000099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46" name="Text Box 40">
          <a:extLst>
            <a:ext uri="{FF2B5EF4-FFF2-40B4-BE49-F238E27FC236}">
              <a16:creationId xmlns:a16="http://schemas.microsoft.com/office/drawing/2014/main" id="{00000000-0008-0000-0100-00009A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47" name="Text Box 41">
          <a:extLst>
            <a:ext uri="{FF2B5EF4-FFF2-40B4-BE49-F238E27FC236}">
              <a16:creationId xmlns:a16="http://schemas.microsoft.com/office/drawing/2014/main" id="{00000000-0008-0000-0100-00009B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48" name="Text Box 42">
          <a:extLst>
            <a:ext uri="{FF2B5EF4-FFF2-40B4-BE49-F238E27FC236}">
              <a16:creationId xmlns:a16="http://schemas.microsoft.com/office/drawing/2014/main" id="{00000000-0008-0000-0100-00009C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49" name="Text Box 43">
          <a:extLst>
            <a:ext uri="{FF2B5EF4-FFF2-40B4-BE49-F238E27FC236}">
              <a16:creationId xmlns:a16="http://schemas.microsoft.com/office/drawing/2014/main" id="{00000000-0008-0000-0100-00009D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50" name="Text Box 44">
          <a:extLst>
            <a:ext uri="{FF2B5EF4-FFF2-40B4-BE49-F238E27FC236}">
              <a16:creationId xmlns:a16="http://schemas.microsoft.com/office/drawing/2014/main" id="{00000000-0008-0000-0100-00009E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51" name="Text Box 45">
          <a:extLst>
            <a:ext uri="{FF2B5EF4-FFF2-40B4-BE49-F238E27FC236}">
              <a16:creationId xmlns:a16="http://schemas.microsoft.com/office/drawing/2014/main" id="{00000000-0008-0000-0100-00009F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52" name="Text Box 46">
          <a:extLst>
            <a:ext uri="{FF2B5EF4-FFF2-40B4-BE49-F238E27FC236}">
              <a16:creationId xmlns:a16="http://schemas.microsoft.com/office/drawing/2014/main" id="{00000000-0008-0000-0100-0000A0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53" name="Text Box 47">
          <a:extLst>
            <a:ext uri="{FF2B5EF4-FFF2-40B4-BE49-F238E27FC236}">
              <a16:creationId xmlns:a16="http://schemas.microsoft.com/office/drawing/2014/main" id="{00000000-0008-0000-0100-0000A1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54" name="Text Box 48">
          <a:extLst>
            <a:ext uri="{FF2B5EF4-FFF2-40B4-BE49-F238E27FC236}">
              <a16:creationId xmlns:a16="http://schemas.microsoft.com/office/drawing/2014/main" id="{00000000-0008-0000-0100-0000A2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55" name="Text Box 49">
          <a:extLst>
            <a:ext uri="{FF2B5EF4-FFF2-40B4-BE49-F238E27FC236}">
              <a16:creationId xmlns:a16="http://schemas.microsoft.com/office/drawing/2014/main" id="{00000000-0008-0000-0100-0000A3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56" name="Text Box 50">
          <a:extLst>
            <a:ext uri="{FF2B5EF4-FFF2-40B4-BE49-F238E27FC236}">
              <a16:creationId xmlns:a16="http://schemas.microsoft.com/office/drawing/2014/main" id="{00000000-0008-0000-0100-0000A4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57" name="Text Box 51">
          <a:extLst>
            <a:ext uri="{FF2B5EF4-FFF2-40B4-BE49-F238E27FC236}">
              <a16:creationId xmlns:a16="http://schemas.microsoft.com/office/drawing/2014/main" id="{00000000-0008-0000-0100-0000A5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58" name="Text Box 52">
          <a:extLst>
            <a:ext uri="{FF2B5EF4-FFF2-40B4-BE49-F238E27FC236}">
              <a16:creationId xmlns:a16="http://schemas.microsoft.com/office/drawing/2014/main" id="{00000000-0008-0000-0100-0000A6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59" name="Text Box 53">
          <a:extLst>
            <a:ext uri="{FF2B5EF4-FFF2-40B4-BE49-F238E27FC236}">
              <a16:creationId xmlns:a16="http://schemas.microsoft.com/office/drawing/2014/main" id="{00000000-0008-0000-0100-0000A7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60" name="Text Box 54">
          <a:extLst>
            <a:ext uri="{FF2B5EF4-FFF2-40B4-BE49-F238E27FC236}">
              <a16:creationId xmlns:a16="http://schemas.microsoft.com/office/drawing/2014/main" id="{00000000-0008-0000-0100-0000A8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61" name="Text Box 55">
          <a:extLst>
            <a:ext uri="{FF2B5EF4-FFF2-40B4-BE49-F238E27FC236}">
              <a16:creationId xmlns:a16="http://schemas.microsoft.com/office/drawing/2014/main" id="{00000000-0008-0000-0100-0000A9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62" name="Text Box 56">
          <a:extLst>
            <a:ext uri="{FF2B5EF4-FFF2-40B4-BE49-F238E27FC236}">
              <a16:creationId xmlns:a16="http://schemas.microsoft.com/office/drawing/2014/main" id="{00000000-0008-0000-0100-0000AA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63" name="Text Box 57">
          <a:extLst>
            <a:ext uri="{FF2B5EF4-FFF2-40B4-BE49-F238E27FC236}">
              <a16:creationId xmlns:a16="http://schemas.microsoft.com/office/drawing/2014/main" id="{00000000-0008-0000-0100-0000AB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64" name="Text Box 58">
          <a:extLst>
            <a:ext uri="{FF2B5EF4-FFF2-40B4-BE49-F238E27FC236}">
              <a16:creationId xmlns:a16="http://schemas.microsoft.com/office/drawing/2014/main" id="{00000000-0008-0000-0100-0000AC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66" name="Text Box 60">
          <a:extLst>
            <a:ext uri="{FF2B5EF4-FFF2-40B4-BE49-F238E27FC236}">
              <a16:creationId xmlns:a16="http://schemas.microsoft.com/office/drawing/2014/main" id="{00000000-0008-0000-0100-0000AE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67" name="Text Box 61">
          <a:extLst>
            <a:ext uri="{FF2B5EF4-FFF2-40B4-BE49-F238E27FC236}">
              <a16:creationId xmlns:a16="http://schemas.microsoft.com/office/drawing/2014/main" id="{00000000-0008-0000-0100-0000AF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68" name="Text Box 62">
          <a:extLst>
            <a:ext uri="{FF2B5EF4-FFF2-40B4-BE49-F238E27FC236}">
              <a16:creationId xmlns:a16="http://schemas.microsoft.com/office/drawing/2014/main" id="{00000000-0008-0000-0100-0000B0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69" name="Text Box 63">
          <a:extLst>
            <a:ext uri="{FF2B5EF4-FFF2-40B4-BE49-F238E27FC236}">
              <a16:creationId xmlns:a16="http://schemas.microsoft.com/office/drawing/2014/main" id="{00000000-0008-0000-0100-0000B1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70" name="Text Box 64">
          <a:extLst>
            <a:ext uri="{FF2B5EF4-FFF2-40B4-BE49-F238E27FC236}">
              <a16:creationId xmlns:a16="http://schemas.microsoft.com/office/drawing/2014/main" id="{00000000-0008-0000-0100-0000B2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71" name="Text Box 65">
          <a:extLst>
            <a:ext uri="{FF2B5EF4-FFF2-40B4-BE49-F238E27FC236}">
              <a16:creationId xmlns:a16="http://schemas.microsoft.com/office/drawing/2014/main" id="{00000000-0008-0000-0100-0000B3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72" name="Text Box 66">
          <a:extLst>
            <a:ext uri="{FF2B5EF4-FFF2-40B4-BE49-F238E27FC236}">
              <a16:creationId xmlns:a16="http://schemas.microsoft.com/office/drawing/2014/main" id="{00000000-0008-0000-0100-0000B4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73" name="Text Box 67">
          <a:extLst>
            <a:ext uri="{FF2B5EF4-FFF2-40B4-BE49-F238E27FC236}">
              <a16:creationId xmlns:a16="http://schemas.microsoft.com/office/drawing/2014/main" id="{00000000-0008-0000-0100-0000B5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74" name="Text Box 68">
          <a:extLst>
            <a:ext uri="{FF2B5EF4-FFF2-40B4-BE49-F238E27FC236}">
              <a16:creationId xmlns:a16="http://schemas.microsoft.com/office/drawing/2014/main" id="{00000000-0008-0000-0100-0000B6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75" name="Text Box 69">
          <a:extLst>
            <a:ext uri="{FF2B5EF4-FFF2-40B4-BE49-F238E27FC236}">
              <a16:creationId xmlns:a16="http://schemas.microsoft.com/office/drawing/2014/main" id="{00000000-0008-0000-0100-0000B7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76" name="Text Box 70">
          <a:extLst>
            <a:ext uri="{FF2B5EF4-FFF2-40B4-BE49-F238E27FC236}">
              <a16:creationId xmlns:a16="http://schemas.microsoft.com/office/drawing/2014/main" id="{00000000-0008-0000-0100-0000B8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77" name="Text Box 71">
          <a:extLst>
            <a:ext uri="{FF2B5EF4-FFF2-40B4-BE49-F238E27FC236}">
              <a16:creationId xmlns:a16="http://schemas.microsoft.com/office/drawing/2014/main" id="{00000000-0008-0000-0100-0000B9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78" name="Text Box 72">
          <a:extLst>
            <a:ext uri="{FF2B5EF4-FFF2-40B4-BE49-F238E27FC236}">
              <a16:creationId xmlns:a16="http://schemas.microsoft.com/office/drawing/2014/main" id="{00000000-0008-0000-0100-0000BA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79" name="Text Box 73">
          <a:extLst>
            <a:ext uri="{FF2B5EF4-FFF2-40B4-BE49-F238E27FC236}">
              <a16:creationId xmlns:a16="http://schemas.microsoft.com/office/drawing/2014/main" id="{00000000-0008-0000-0100-0000BB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80" name="Text Box 74">
          <a:extLst>
            <a:ext uri="{FF2B5EF4-FFF2-40B4-BE49-F238E27FC236}">
              <a16:creationId xmlns:a16="http://schemas.microsoft.com/office/drawing/2014/main" id="{00000000-0008-0000-0100-0000BC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81" name="Text Box 75">
          <a:extLst>
            <a:ext uri="{FF2B5EF4-FFF2-40B4-BE49-F238E27FC236}">
              <a16:creationId xmlns:a16="http://schemas.microsoft.com/office/drawing/2014/main" id="{00000000-0008-0000-0100-0000BD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82" name="Text Box 76">
          <a:extLst>
            <a:ext uri="{FF2B5EF4-FFF2-40B4-BE49-F238E27FC236}">
              <a16:creationId xmlns:a16="http://schemas.microsoft.com/office/drawing/2014/main" id="{00000000-0008-0000-0100-0000BE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83" name="Text Box 77">
          <a:extLst>
            <a:ext uri="{FF2B5EF4-FFF2-40B4-BE49-F238E27FC236}">
              <a16:creationId xmlns:a16="http://schemas.microsoft.com/office/drawing/2014/main" id="{00000000-0008-0000-0100-0000BF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84" name="Text Box 78">
          <a:extLst>
            <a:ext uri="{FF2B5EF4-FFF2-40B4-BE49-F238E27FC236}">
              <a16:creationId xmlns:a16="http://schemas.microsoft.com/office/drawing/2014/main" id="{00000000-0008-0000-0100-0000C0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85" name="Text Box 79">
          <a:extLst>
            <a:ext uri="{FF2B5EF4-FFF2-40B4-BE49-F238E27FC236}">
              <a16:creationId xmlns:a16="http://schemas.microsoft.com/office/drawing/2014/main" id="{00000000-0008-0000-0100-0000C1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86" name="Text Box 80">
          <a:extLst>
            <a:ext uri="{FF2B5EF4-FFF2-40B4-BE49-F238E27FC236}">
              <a16:creationId xmlns:a16="http://schemas.microsoft.com/office/drawing/2014/main" id="{00000000-0008-0000-0100-0000C2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87" name="Text Box 81">
          <a:extLst>
            <a:ext uri="{FF2B5EF4-FFF2-40B4-BE49-F238E27FC236}">
              <a16:creationId xmlns:a16="http://schemas.microsoft.com/office/drawing/2014/main" id="{00000000-0008-0000-0100-0000C3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88" name="Text Box 82">
          <a:extLst>
            <a:ext uri="{FF2B5EF4-FFF2-40B4-BE49-F238E27FC236}">
              <a16:creationId xmlns:a16="http://schemas.microsoft.com/office/drawing/2014/main" id="{00000000-0008-0000-0100-0000C4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89" name="Text Box 83">
          <a:extLst>
            <a:ext uri="{FF2B5EF4-FFF2-40B4-BE49-F238E27FC236}">
              <a16:creationId xmlns:a16="http://schemas.microsoft.com/office/drawing/2014/main" id="{00000000-0008-0000-0100-0000C5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90" name="Text Box 84">
          <a:extLst>
            <a:ext uri="{FF2B5EF4-FFF2-40B4-BE49-F238E27FC236}">
              <a16:creationId xmlns:a16="http://schemas.microsoft.com/office/drawing/2014/main" id="{00000000-0008-0000-0100-0000C6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91" name="Text Box 85">
          <a:extLst>
            <a:ext uri="{FF2B5EF4-FFF2-40B4-BE49-F238E27FC236}">
              <a16:creationId xmlns:a16="http://schemas.microsoft.com/office/drawing/2014/main" id="{00000000-0008-0000-0100-0000C7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92" name="Text Box 86">
          <a:extLst>
            <a:ext uri="{FF2B5EF4-FFF2-40B4-BE49-F238E27FC236}">
              <a16:creationId xmlns:a16="http://schemas.microsoft.com/office/drawing/2014/main" id="{00000000-0008-0000-0100-0000C8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93" name="Text Box 87">
          <a:extLst>
            <a:ext uri="{FF2B5EF4-FFF2-40B4-BE49-F238E27FC236}">
              <a16:creationId xmlns:a16="http://schemas.microsoft.com/office/drawing/2014/main" id="{00000000-0008-0000-0100-0000C9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94" name="Text Box 88">
          <a:extLst>
            <a:ext uri="{FF2B5EF4-FFF2-40B4-BE49-F238E27FC236}">
              <a16:creationId xmlns:a16="http://schemas.microsoft.com/office/drawing/2014/main" id="{00000000-0008-0000-0100-0000CA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95" name="Text Box 89">
          <a:extLst>
            <a:ext uri="{FF2B5EF4-FFF2-40B4-BE49-F238E27FC236}">
              <a16:creationId xmlns:a16="http://schemas.microsoft.com/office/drawing/2014/main" id="{00000000-0008-0000-0100-0000CB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96" name="Text Box 90">
          <a:extLst>
            <a:ext uri="{FF2B5EF4-FFF2-40B4-BE49-F238E27FC236}">
              <a16:creationId xmlns:a16="http://schemas.microsoft.com/office/drawing/2014/main" id="{00000000-0008-0000-0100-0000CC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97" name="Text Box 91">
          <a:extLst>
            <a:ext uri="{FF2B5EF4-FFF2-40B4-BE49-F238E27FC236}">
              <a16:creationId xmlns:a16="http://schemas.microsoft.com/office/drawing/2014/main" id="{00000000-0008-0000-0100-0000CD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98" name="Text Box 92">
          <a:extLst>
            <a:ext uri="{FF2B5EF4-FFF2-40B4-BE49-F238E27FC236}">
              <a16:creationId xmlns:a16="http://schemas.microsoft.com/office/drawing/2014/main" id="{00000000-0008-0000-0100-0000CE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1999" name="Text Box 93">
          <a:extLst>
            <a:ext uri="{FF2B5EF4-FFF2-40B4-BE49-F238E27FC236}">
              <a16:creationId xmlns:a16="http://schemas.microsoft.com/office/drawing/2014/main" id="{00000000-0008-0000-0100-0000CF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00" name="Text Box 94">
          <a:extLst>
            <a:ext uri="{FF2B5EF4-FFF2-40B4-BE49-F238E27FC236}">
              <a16:creationId xmlns:a16="http://schemas.microsoft.com/office/drawing/2014/main" id="{00000000-0008-0000-0100-0000D0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01" name="Text Box 95">
          <a:extLst>
            <a:ext uri="{FF2B5EF4-FFF2-40B4-BE49-F238E27FC236}">
              <a16:creationId xmlns:a16="http://schemas.microsoft.com/office/drawing/2014/main" id="{00000000-0008-0000-0100-0000D1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02" name="Text Box 96">
          <a:extLst>
            <a:ext uri="{FF2B5EF4-FFF2-40B4-BE49-F238E27FC236}">
              <a16:creationId xmlns:a16="http://schemas.microsoft.com/office/drawing/2014/main" id="{00000000-0008-0000-0100-0000D2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03" name="Text Box 97">
          <a:extLst>
            <a:ext uri="{FF2B5EF4-FFF2-40B4-BE49-F238E27FC236}">
              <a16:creationId xmlns:a16="http://schemas.microsoft.com/office/drawing/2014/main" id="{00000000-0008-0000-0100-0000D3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04" name="Text Box 98">
          <a:extLst>
            <a:ext uri="{FF2B5EF4-FFF2-40B4-BE49-F238E27FC236}">
              <a16:creationId xmlns:a16="http://schemas.microsoft.com/office/drawing/2014/main" id="{00000000-0008-0000-0100-0000D4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05" name="Text Box 99">
          <a:extLst>
            <a:ext uri="{FF2B5EF4-FFF2-40B4-BE49-F238E27FC236}">
              <a16:creationId xmlns:a16="http://schemas.microsoft.com/office/drawing/2014/main" id="{00000000-0008-0000-0100-0000D5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06" name="Text Box 100">
          <a:extLst>
            <a:ext uri="{FF2B5EF4-FFF2-40B4-BE49-F238E27FC236}">
              <a16:creationId xmlns:a16="http://schemas.microsoft.com/office/drawing/2014/main" id="{00000000-0008-0000-0100-0000D6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07" name="Text Box 101">
          <a:extLst>
            <a:ext uri="{FF2B5EF4-FFF2-40B4-BE49-F238E27FC236}">
              <a16:creationId xmlns:a16="http://schemas.microsoft.com/office/drawing/2014/main" id="{00000000-0008-0000-0100-0000D7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08" name="Text Box 102">
          <a:extLst>
            <a:ext uri="{FF2B5EF4-FFF2-40B4-BE49-F238E27FC236}">
              <a16:creationId xmlns:a16="http://schemas.microsoft.com/office/drawing/2014/main" id="{00000000-0008-0000-0100-0000D8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09" name="Text Box 103">
          <a:extLst>
            <a:ext uri="{FF2B5EF4-FFF2-40B4-BE49-F238E27FC236}">
              <a16:creationId xmlns:a16="http://schemas.microsoft.com/office/drawing/2014/main" id="{00000000-0008-0000-0100-0000D9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10" name="Text Box 104">
          <a:extLst>
            <a:ext uri="{FF2B5EF4-FFF2-40B4-BE49-F238E27FC236}">
              <a16:creationId xmlns:a16="http://schemas.microsoft.com/office/drawing/2014/main" id="{00000000-0008-0000-0100-0000DA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11" name="Text Box 105">
          <a:extLst>
            <a:ext uri="{FF2B5EF4-FFF2-40B4-BE49-F238E27FC236}">
              <a16:creationId xmlns:a16="http://schemas.microsoft.com/office/drawing/2014/main" id="{00000000-0008-0000-0100-0000DB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12" name="Text Box 106">
          <a:extLst>
            <a:ext uri="{FF2B5EF4-FFF2-40B4-BE49-F238E27FC236}">
              <a16:creationId xmlns:a16="http://schemas.microsoft.com/office/drawing/2014/main" id="{00000000-0008-0000-0100-0000DC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13" name="Text Box 107">
          <a:extLst>
            <a:ext uri="{FF2B5EF4-FFF2-40B4-BE49-F238E27FC236}">
              <a16:creationId xmlns:a16="http://schemas.microsoft.com/office/drawing/2014/main" id="{00000000-0008-0000-0100-0000DD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14" name="Text Box 108">
          <a:extLst>
            <a:ext uri="{FF2B5EF4-FFF2-40B4-BE49-F238E27FC236}">
              <a16:creationId xmlns:a16="http://schemas.microsoft.com/office/drawing/2014/main" id="{00000000-0008-0000-0100-0000DE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15" name="Text Box 109">
          <a:extLst>
            <a:ext uri="{FF2B5EF4-FFF2-40B4-BE49-F238E27FC236}">
              <a16:creationId xmlns:a16="http://schemas.microsoft.com/office/drawing/2014/main" id="{00000000-0008-0000-0100-0000DF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16" name="Text Box 110">
          <a:extLst>
            <a:ext uri="{FF2B5EF4-FFF2-40B4-BE49-F238E27FC236}">
              <a16:creationId xmlns:a16="http://schemas.microsoft.com/office/drawing/2014/main" id="{00000000-0008-0000-0100-0000E0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17" name="Text Box 111">
          <a:extLst>
            <a:ext uri="{FF2B5EF4-FFF2-40B4-BE49-F238E27FC236}">
              <a16:creationId xmlns:a16="http://schemas.microsoft.com/office/drawing/2014/main" id="{00000000-0008-0000-0100-0000E1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18" name="Text Box 112">
          <a:extLst>
            <a:ext uri="{FF2B5EF4-FFF2-40B4-BE49-F238E27FC236}">
              <a16:creationId xmlns:a16="http://schemas.microsoft.com/office/drawing/2014/main" id="{00000000-0008-0000-0100-0000E2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19" name="Text Box 113">
          <a:extLst>
            <a:ext uri="{FF2B5EF4-FFF2-40B4-BE49-F238E27FC236}">
              <a16:creationId xmlns:a16="http://schemas.microsoft.com/office/drawing/2014/main" id="{00000000-0008-0000-0100-0000E3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20" name="Text Box 114">
          <a:extLst>
            <a:ext uri="{FF2B5EF4-FFF2-40B4-BE49-F238E27FC236}">
              <a16:creationId xmlns:a16="http://schemas.microsoft.com/office/drawing/2014/main" id="{00000000-0008-0000-0100-0000E4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21" name="Text Box 115">
          <a:extLst>
            <a:ext uri="{FF2B5EF4-FFF2-40B4-BE49-F238E27FC236}">
              <a16:creationId xmlns:a16="http://schemas.microsoft.com/office/drawing/2014/main" id="{00000000-0008-0000-0100-0000E5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22" name="Text Box 116">
          <a:extLst>
            <a:ext uri="{FF2B5EF4-FFF2-40B4-BE49-F238E27FC236}">
              <a16:creationId xmlns:a16="http://schemas.microsoft.com/office/drawing/2014/main" id="{00000000-0008-0000-0100-0000E6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23" name="Text Box 117">
          <a:extLst>
            <a:ext uri="{FF2B5EF4-FFF2-40B4-BE49-F238E27FC236}">
              <a16:creationId xmlns:a16="http://schemas.microsoft.com/office/drawing/2014/main" id="{00000000-0008-0000-0100-0000E7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24" name="Text Box 118">
          <a:extLst>
            <a:ext uri="{FF2B5EF4-FFF2-40B4-BE49-F238E27FC236}">
              <a16:creationId xmlns:a16="http://schemas.microsoft.com/office/drawing/2014/main" id="{00000000-0008-0000-0100-0000E8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25" name="Text Box 119">
          <a:extLst>
            <a:ext uri="{FF2B5EF4-FFF2-40B4-BE49-F238E27FC236}">
              <a16:creationId xmlns:a16="http://schemas.microsoft.com/office/drawing/2014/main" id="{00000000-0008-0000-0100-0000E9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26" name="Text Box 120">
          <a:extLst>
            <a:ext uri="{FF2B5EF4-FFF2-40B4-BE49-F238E27FC236}">
              <a16:creationId xmlns:a16="http://schemas.microsoft.com/office/drawing/2014/main" id="{00000000-0008-0000-0100-0000EA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27" name="Text Box 121">
          <a:extLst>
            <a:ext uri="{FF2B5EF4-FFF2-40B4-BE49-F238E27FC236}">
              <a16:creationId xmlns:a16="http://schemas.microsoft.com/office/drawing/2014/main" id="{00000000-0008-0000-0100-0000EB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28" name="Text Box 122">
          <a:extLst>
            <a:ext uri="{FF2B5EF4-FFF2-40B4-BE49-F238E27FC236}">
              <a16:creationId xmlns:a16="http://schemas.microsoft.com/office/drawing/2014/main" id="{00000000-0008-0000-0100-0000EC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29" name="Text Box 123">
          <a:extLst>
            <a:ext uri="{FF2B5EF4-FFF2-40B4-BE49-F238E27FC236}">
              <a16:creationId xmlns:a16="http://schemas.microsoft.com/office/drawing/2014/main" id="{00000000-0008-0000-0100-0000ED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30" name="Text Box 124">
          <a:extLst>
            <a:ext uri="{FF2B5EF4-FFF2-40B4-BE49-F238E27FC236}">
              <a16:creationId xmlns:a16="http://schemas.microsoft.com/office/drawing/2014/main" id="{00000000-0008-0000-0100-0000EE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31" name="Text Box 125">
          <a:extLst>
            <a:ext uri="{FF2B5EF4-FFF2-40B4-BE49-F238E27FC236}">
              <a16:creationId xmlns:a16="http://schemas.microsoft.com/office/drawing/2014/main" id="{00000000-0008-0000-0100-0000EF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32" name="Text Box 126">
          <a:extLst>
            <a:ext uri="{FF2B5EF4-FFF2-40B4-BE49-F238E27FC236}">
              <a16:creationId xmlns:a16="http://schemas.microsoft.com/office/drawing/2014/main" id="{00000000-0008-0000-0100-0000F0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33" name="Text Box 127">
          <a:extLst>
            <a:ext uri="{FF2B5EF4-FFF2-40B4-BE49-F238E27FC236}">
              <a16:creationId xmlns:a16="http://schemas.microsoft.com/office/drawing/2014/main" id="{00000000-0008-0000-0100-0000F1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34" name="Text Box 128">
          <a:extLst>
            <a:ext uri="{FF2B5EF4-FFF2-40B4-BE49-F238E27FC236}">
              <a16:creationId xmlns:a16="http://schemas.microsoft.com/office/drawing/2014/main" id="{00000000-0008-0000-0100-0000F2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35" name="Text Box 129">
          <a:extLst>
            <a:ext uri="{FF2B5EF4-FFF2-40B4-BE49-F238E27FC236}">
              <a16:creationId xmlns:a16="http://schemas.microsoft.com/office/drawing/2014/main" id="{00000000-0008-0000-0100-0000F3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36" name="Text Box 130">
          <a:extLst>
            <a:ext uri="{FF2B5EF4-FFF2-40B4-BE49-F238E27FC236}">
              <a16:creationId xmlns:a16="http://schemas.microsoft.com/office/drawing/2014/main" id="{00000000-0008-0000-0100-0000F4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37" name="Text Box 131">
          <a:extLst>
            <a:ext uri="{FF2B5EF4-FFF2-40B4-BE49-F238E27FC236}">
              <a16:creationId xmlns:a16="http://schemas.microsoft.com/office/drawing/2014/main" id="{00000000-0008-0000-0100-0000F5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38" name="Text Box 132">
          <a:extLst>
            <a:ext uri="{FF2B5EF4-FFF2-40B4-BE49-F238E27FC236}">
              <a16:creationId xmlns:a16="http://schemas.microsoft.com/office/drawing/2014/main" id="{00000000-0008-0000-0100-0000F6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39" name="Text Box 133">
          <a:extLst>
            <a:ext uri="{FF2B5EF4-FFF2-40B4-BE49-F238E27FC236}">
              <a16:creationId xmlns:a16="http://schemas.microsoft.com/office/drawing/2014/main" id="{00000000-0008-0000-0100-0000F7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40" name="Text Box 134">
          <a:extLst>
            <a:ext uri="{FF2B5EF4-FFF2-40B4-BE49-F238E27FC236}">
              <a16:creationId xmlns:a16="http://schemas.microsoft.com/office/drawing/2014/main" id="{00000000-0008-0000-0100-0000F8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041" name="Text Box 135">
          <a:extLst>
            <a:ext uri="{FF2B5EF4-FFF2-40B4-BE49-F238E27FC236}">
              <a16:creationId xmlns:a16="http://schemas.microsoft.com/office/drawing/2014/main" id="{00000000-0008-0000-0100-0000F907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42" name="Text Box 16">
          <a:extLst>
            <a:ext uri="{FF2B5EF4-FFF2-40B4-BE49-F238E27FC236}">
              <a16:creationId xmlns:a16="http://schemas.microsoft.com/office/drawing/2014/main" id="{00000000-0008-0000-0100-0000FA07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43" name="Text Box 17">
          <a:extLst>
            <a:ext uri="{FF2B5EF4-FFF2-40B4-BE49-F238E27FC236}">
              <a16:creationId xmlns:a16="http://schemas.microsoft.com/office/drawing/2014/main" id="{00000000-0008-0000-0100-0000FB07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44" name="Text Box 18">
          <a:extLst>
            <a:ext uri="{FF2B5EF4-FFF2-40B4-BE49-F238E27FC236}">
              <a16:creationId xmlns:a16="http://schemas.microsoft.com/office/drawing/2014/main" id="{00000000-0008-0000-0100-0000FC07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45" name="Text Box 19">
          <a:extLst>
            <a:ext uri="{FF2B5EF4-FFF2-40B4-BE49-F238E27FC236}">
              <a16:creationId xmlns:a16="http://schemas.microsoft.com/office/drawing/2014/main" id="{00000000-0008-0000-0100-0000FD07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46" name="Text Box 20">
          <a:extLst>
            <a:ext uri="{FF2B5EF4-FFF2-40B4-BE49-F238E27FC236}">
              <a16:creationId xmlns:a16="http://schemas.microsoft.com/office/drawing/2014/main" id="{00000000-0008-0000-0100-0000FE07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47" name="Text Box 21">
          <a:extLst>
            <a:ext uri="{FF2B5EF4-FFF2-40B4-BE49-F238E27FC236}">
              <a16:creationId xmlns:a16="http://schemas.microsoft.com/office/drawing/2014/main" id="{00000000-0008-0000-0100-0000FF07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48" name="Text Box 22">
          <a:extLst>
            <a:ext uri="{FF2B5EF4-FFF2-40B4-BE49-F238E27FC236}">
              <a16:creationId xmlns:a16="http://schemas.microsoft.com/office/drawing/2014/main" id="{00000000-0008-0000-0100-000000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49" name="Text Box 23">
          <a:extLst>
            <a:ext uri="{FF2B5EF4-FFF2-40B4-BE49-F238E27FC236}">
              <a16:creationId xmlns:a16="http://schemas.microsoft.com/office/drawing/2014/main" id="{00000000-0008-0000-0100-000001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50" name="Text Box 24">
          <a:extLst>
            <a:ext uri="{FF2B5EF4-FFF2-40B4-BE49-F238E27FC236}">
              <a16:creationId xmlns:a16="http://schemas.microsoft.com/office/drawing/2014/main" id="{00000000-0008-0000-0100-000002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51" name="Text Box 25">
          <a:extLst>
            <a:ext uri="{FF2B5EF4-FFF2-40B4-BE49-F238E27FC236}">
              <a16:creationId xmlns:a16="http://schemas.microsoft.com/office/drawing/2014/main" id="{00000000-0008-0000-0100-000003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52" name="Text Box 26">
          <a:extLst>
            <a:ext uri="{FF2B5EF4-FFF2-40B4-BE49-F238E27FC236}">
              <a16:creationId xmlns:a16="http://schemas.microsoft.com/office/drawing/2014/main" id="{00000000-0008-0000-0100-000004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53" name="Text Box 27">
          <a:extLst>
            <a:ext uri="{FF2B5EF4-FFF2-40B4-BE49-F238E27FC236}">
              <a16:creationId xmlns:a16="http://schemas.microsoft.com/office/drawing/2014/main" id="{00000000-0008-0000-0100-000005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54" name="Text Box 28">
          <a:extLst>
            <a:ext uri="{FF2B5EF4-FFF2-40B4-BE49-F238E27FC236}">
              <a16:creationId xmlns:a16="http://schemas.microsoft.com/office/drawing/2014/main" id="{00000000-0008-0000-0100-000006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55" name="Text Box 29">
          <a:extLst>
            <a:ext uri="{FF2B5EF4-FFF2-40B4-BE49-F238E27FC236}">
              <a16:creationId xmlns:a16="http://schemas.microsoft.com/office/drawing/2014/main" id="{00000000-0008-0000-0100-000007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56" name="Text Box 30">
          <a:extLst>
            <a:ext uri="{FF2B5EF4-FFF2-40B4-BE49-F238E27FC236}">
              <a16:creationId xmlns:a16="http://schemas.microsoft.com/office/drawing/2014/main" id="{00000000-0008-0000-0100-000008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57" name="Text Box 31">
          <a:extLst>
            <a:ext uri="{FF2B5EF4-FFF2-40B4-BE49-F238E27FC236}">
              <a16:creationId xmlns:a16="http://schemas.microsoft.com/office/drawing/2014/main" id="{00000000-0008-0000-0100-000009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58" name="Text Box 32">
          <a:extLst>
            <a:ext uri="{FF2B5EF4-FFF2-40B4-BE49-F238E27FC236}">
              <a16:creationId xmlns:a16="http://schemas.microsoft.com/office/drawing/2014/main" id="{00000000-0008-0000-0100-00000A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59" name="Text Box 33">
          <a:extLst>
            <a:ext uri="{FF2B5EF4-FFF2-40B4-BE49-F238E27FC236}">
              <a16:creationId xmlns:a16="http://schemas.microsoft.com/office/drawing/2014/main" id="{00000000-0008-0000-0100-00000B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60" name="Text Box 34">
          <a:extLst>
            <a:ext uri="{FF2B5EF4-FFF2-40B4-BE49-F238E27FC236}">
              <a16:creationId xmlns:a16="http://schemas.microsoft.com/office/drawing/2014/main" id="{00000000-0008-0000-0100-00000C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61" name="Text Box 35">
          <a:extLst>
            <a:ext uri="{FF2B5EF4-FFF2-40B4-BE49-F238E27FC236}">
              <a16:creationId xmlns:a16="http://schemas.microsoft.com/office/drawing/2014/main" id="{00000000-0008-0000-0100-00000D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62" name="Text Box 36">
          <a:extLst>
            <a:ext uri="{FF2B5EF4-FFF2-40B4-BE49-F238E27FC236}">
              <a16:creationId xmlns:a16="http://schemas.microsoft.com/office/drawing/2014/main" id="{00000000-0008-0000-0100-00000E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63" name="Text Box 37">
          <a:extLst>
            <a:ext uri="{FF2B5EF4-FFF2-40B4-BE49-F238E27FC236}">
              <a16:creationId xmlns:a16="http://schemas.microsoft.com/office/drawing/2014/main" id="{00000000-0008-0000-0100-00000F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64" name="Text Box 38">
          <a:extLst>
            <a:ext uri="{FF2B5EF4-FFF2-40B4-BE49-F238E27FC236}">
              <a16:creationId xmlns:a16="http://schemas.microsoft.com/office/drawing/2014/main" id="{00000000-0008-0000-0100-000010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65" name="Text Box 39">
          <a:extLst>
            <a:ext uri="{FF2B5EF4-FFF2-40B4-BE49-F238E27FC236}">
              <a16:creationId xmlns:a16="http://schemas.microsoft.com/office/drawing/2014/main" id="{00000000-0008-0000-0100-000011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66" name="Text Box 40">
          <a:extLst>
            <a:ext uri="{FF2B5EF4-FFF2-40B4-BE49-F238E27FC236}">
              <a16:creationId xmlns:a16="http://schemas.microsoft.com/office/drawing/2014/main" id="{00000000-0008-0000-0100-000012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67" name="Text Box 41">
          <a:extLst>
            <a:ext uri="{FF2B5EF4-FFF2-40B4-BE49-F238E27FC236}">
              <a16:creationId xmlns:a16="http://schemas.microsoft.com/office/drawing/2014/main" id="{00000000-0008-0000-0100-000013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68" name="Text Box 42">
          <a:extLst>
            <a:ext uri="{FF2B5EF4-FFF2-40B4-BE49-F238E27FC236}">
              <a16:creationId xmlns:a16="http://schemas.microsoft.com/office/drawing/2014/main" id="{00000000-0008-0000-0100-000014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69" name="Text Box 43">
          <a:extLst>
            <a:ext uri="{FF2B5EF4-FFF2-40B4-BE49-F238E27FC236}">
              <a16:creationId xmlns:a16="http://schemas.microsoft.com/office/drawing/2014/main" id="{00000000-0008-0000-0100-000015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70" name="Text Box 44">
          <a:extLst>
            <a:ext uri="{FF2B5EF4-FFF2-40B4-BE49-F238E27FC236}">
              <a16:creationId xmlns:a16="http://schemas.microsoft.com/office/drawing/2014/main" id="{00000000-0008-0000-0100-000016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71" name="Text Box 45">
          <a:extLst>
            <a:ext uri="{FF2B5EF4-FFF2-40B4-BE49-F238E27FC236}">
              <a16:creationId xmlns:a16="http://schemas.microsoft.com/office/drawing/2014/main" id="{00000000-0008-0000-0100-000017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72" name="Text Box 46">
          <a:extLst>
            <a:ext uri="{FF2B5EF4-FFF2-40B4-BE49-F238E27FC236}">
              <a16:creationId xmlns:a16="http://schemas.microsoft.com/office/drawing/2014/main" id="{00000000-0008-0000-0100-000018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73" name="Text Box 47">
          <a:extLst>
            <a:ext uri="{FF2B5EF4-FFF2-40B4-BE49-F238E27FC236}">
              <a16:creationId xmlns:a16="http://schemas.microsoft.com/office/drawing/2014/main" id="{00000000-0008-0000-0100-000019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74" name="Text Box 48">
          <a:extLst>
            <a:ext uri="{FF2B5EF4-FFF2-40B4-BE49-F238E27FC236}">
              <a16:creationId xmlns:a16="http://schemas.microsoft.com/office/drawing/2014/main" id="{00000000-0008-0000-0100-00001A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75" name="Text Box 49">
          <a:extLst>
            <a:ext uri="{FF2B5EF4-FFF2-40B4-BE49-F238E27FC236}">
              <a16:creationId xmlns:a16="http://schemas.microsoft.com/office/drawing/2014/main" id="{00000000-0008-0000-0100-00001B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76" name="Text Box 50">
          <a:extLst>
            <a:ext uri="{FF2B5EF4-FFF2-40B4-BE49-F238E27FC236}">
              <a16:creationId xmlns:a16="http://schemas.microsoft.com/office/drawing/2014/main" id="{00000000-0008-0000-0100-00001C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77" name="Text Box 51">
          <a:extLst>
            <a:ext uri="{FF2B5EF4-FFF2-40B4-BE49-F238E27FC236}">
              <a16:creationId xmlns:a16="http://schemas.microsoft.com/office/drawing/2014/main" id="{00000000-0008-0000-0100-00001D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78" name="Text Box 52">
          <a:extLst>
            <a:ext uri="{FF2B5EF4-FFF2-40B4-BE49-F238E27FC236}">
              <a16:creationId xmlns:a16="http://schemas.microsoft.com/office/drawing/2014/main" id="{00000000-0008-0000-0100-00001E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79" name="Text Box 53">
          <a:extLst>
            <a:ext uri="{FF2B5EF4-FFF2-40B4-BE49-F238E27FC236}">
              <a16:creationId xmlns:a16="http://schemas.microsoft.com/office/drawing/2014/main" id="{00000000-0008-0000-0100-00001F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80" name="Text Box 54">
          <a:extLst>
            <a:ext uri="{FF2B5EF4-FFF2-40B4-BE49-F238E27FC236}">
              <a16:creationId xmlns:a16="http://schemas.microsoft.com/office/drawing/2014/main" id="{00000000-0008-0000-0100-000020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81" name="Text Box 55">
          <a:extLst>
            <a:ext uri="{FF2B5EF4-FFF2-40B4-BE49-F238E27FC236}">
              <a16:creationId xmlns:a16="http://schemas.microsoft.com/office/drawing/2014/main" id="{00000000-0008-0000-0100-000021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82" name="Text Box 56">
          <a:extLst>
            <a:ext uri="{FF2B5EF4-FFF2-40B4-BE49-F238E27FC236}">
              <a16:creationId xmlns:a16="http://schemas.microsoft.com/office/drawing/2014/main" id="{00000000-0008-0000-0100-000022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83" name="Text Box 57">
          <a:extLst>
            <a:ext uri="{FF2B5EF4-FFF2-40B4-BE49-F238E27FC236}">
              <a16:creationId xmlns:a16="http://schemas.microsoft.com/office/drawing/2014/main" id="{00000000-0008-0000-0100-000023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84" name="Text Box 58">
          <a:extLst>
            <a:ext uri="{FF2B5EF4-FFF2-40B4-BE49-F238E27FC236}">
              <a16:creationId xmlns:a16="http://schemas.microsoft.com/office/drawing/2014/main" id="{00000000-0008-0000-0100-000024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86" name="Text Box 60">
          <a:extLst>
            <a:ext uri="{FF2B5EF4-FFF2-40B4-BE49-F238E27FC236}">
              <a16:creationId xmlns:a16="http://schemas.microsoft.com/office/drawing/2014/main" id="{00000000-0008-0000-0100-000026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87" name="Text Box 61">
          <a:extLst>
            <a:ext uri="{FF2B5EF4-FFF2-40B4-BE49-F238E27FC236}">
              <a16:creationId xmlns:a16="http://schemas.microsoft.com/office/drawing/2014/main" id="{00000000-0008-0000-0100-000027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88" name="Text Box 62">
          <a:extLst>
            <a:ext uri="{FF2B5EF4-FFF2-40B4-BE49-F238E27FC236}">
              <a16:creationId xmlns:a16="http://schemas.microsoft.com/office/drawing/2014/main" id="{00000000-0008-0000-0100-000028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89" name="Text Box 63">
          <a:extLst>
            <a:ext uri="{FF2B5EF4-FFF2-40B4-BE49-F238E27FC236}">
              <a16:creationId xmlns:a16="http://schemas.microsoft.com/office/drawing/2014/main" id="{00000000-0008-0000-0100-000029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90" name="Text Box 64">
          <a:extLst>
            <a:ext uri="{FF2B5EF4-FFF2-40B4-BE49-F238E27FC236}">
              <a16:creationId xmlns:a16="http://schemas.microsoft.com/office/drawing/2014/main" id="{00000000-0008-0000-0100-00002A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91" name="Text Box 65">
          <a:extLst>
            <a:ext uri="{FF2B5EF4-FFF2-40B4-BE49-F238E27FC236}">
              <a16:creationId xmlns:a16="http://schemas.microsoft.com/office/drawing/2014/main" id="{00000000-0008-0000-0100-00002B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92" name="Text Box 66">
          <a:extLst>
            <a:ext uri="{FF2B5EF4-FFF2-40B4-BE49-F238E27FC236}">
              <a16:creationId xmlns:a16="http://schemas.microsoft.com/office/drawing/2014/main" id="{00000000-0008-0000-0100-00002C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93" name="Text Box 67">
          <a:extLst>
            <a:ext uri="{FF2B5EF4-FFF2-40B4-BE49-F238E27FC236}">
              <a16:creationId xmlns:a16="http://schemas.microsoft.com/office/drawing/2014/main" id="{00000000-0008-0000-0100-00002D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94" name="Text Box 68">
          <a:extLst>
            <a:ext uri="{FF2B5EF4-FFF2-40B4-BE49-F238E27FC236}">
              <a16:creationId xmlns:a16="http://schemas.microsoft.com/office/drawing/2014/main" id="{00000000-0008-0000-0100-00002E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95" name="Text Box 69">
          <a:extLst>
            <a:ext uri="{FF2B5EF4-FFF2-40B4-BE49-F238E27FC236}">
              <a16:creationId xmlns:a16="http://schemas.microsoft.com/office/drawing/2014/main" id="{00000000-0008-0000-0100-00002F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96" name="Text Box 70">
          <a:extLst>
            <a:ext uri="{FF2B5EF4-FFF2-40B4-BE49-F238E27FC236}">
              <a16:creationId xmlns:a16="http://schemas.microsoft.com/office/drawing/2014/main" id="{00000000-0008-0000-0100-000030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97" name="Text Box 71">
          <a:extLst>
            <a:ext uri="{FF2B5EF4-FFF2-40B4-BE49-F238E27FC236}">
              <a16:creationId xmlns:a16="http://schemas.microsoft.com/office/drawing/2014/main" id="{00000000-0008-0000-0100-000031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98" name="Text Box 72">
          <a:extLst>
            <a:ext uri="{FF2B5EF4-FFF2-40B4-BE49-F238E27FC236}">
              <a16:creationId xmlns:a16="http://schemas.microsoft.com/office/drawing/2014/main" id="{00000000-0008-0000-0100-000032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099" name="Text Box 73">
          <a:extLst>
            <a:ext uri="{FF2B5EF4-FFF2-40B4-BE49-F238E27FC236}">
              <a16:creationId xmlns:a16="http://schemas.microsoft.com/office/drawing/2014/main" id="{00000000-0008-0000-0100-000033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00" name="Text Box 74">
          <a:extLst>
            <a:ext uri="{FF2B5EF4-FFF2-40B4-BE49-F238E27FC236}">
              <a16:creationId xmlns:a16="http://schemas.microsoft.com/office/drawing/2014/main" id="{00000000-0008-0000-0100-000034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01" name="Text Box 75">
          <a:extLst>
            <a:ext uri="{FF2B5EF4-FFF2-40B4-BE49-F238E27FC236}">
              <a16:creationId xmlns:a16="http://schemas.microsoft.com/office/drawing/2014/main" id="{00000000-0008-0000-0100-000035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02" name="Text Box 76">
          <a:extLst>
            <a:ext uri="{FF2B5EF4-FFF2-40B4-BE49-F238E27FC236}">
              <a16:creationId xmlns:a16="http://schemas.microsoft.com/office/drawing/2014/main" id="{00000000-0008-0000-0100-000036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03" name="Text Box 77">
          <a:extLst>
            <a:ext uri="{FF2B5EF4-FFF2-40B4-BE49-F238E27FC236}">
              <a16:creationId xmlns:a16="http://schemas.microsoft.com/office/drawing/2014/main" id="{00000000-0008-0000-0100-000037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04" name="Text Box 78">
          <a:extLst>
            <a:ext uri="{FF2B5EF4-FFF2-40B4-BE49-F238E27FC236}">
              <a16:creationId xmlns:a16="http://schemas.microsoft.com/office/drawing/2014/main" id="{00000000-0008-0000-0100-000038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05" name="Text Box 79">
          <a:extLst>
            <a:ext uri="{FF2B5EF4-FFF2-40B4-BE49-F238E27FC236}">
              <a16:creationId xmlns:a16="http://schemas.microsoft.com/office/drawing/2014/main" id="{00000000-0008-0000-0100-000039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06" name="Text Box 80">
          <a:extLst>
            <a:ext uri="{FF2B5EF4-FFF2-40B4-BE49-F238E27FC236}">
              <a16:creationId xmlns:a16="http://schemas.microsoft.com/office/drawing/2014/main" id="{00000000-0008-0000-0100-00003A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07" name="Text Box 81">
          <a:extLst>
            <a:ext uri="{FF2B5EF4-FFF2-40B4-BE49-F238E27FC236}">
              <a16:creationId xmlns:a16="http://schemas.microsoft.com/office/drawing/2014/main" id="{00000000-0008-0000-0100-00003B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08" name="Text Box 82">
          <a:extLst>
            <a:ext uri="{FF2B5EF4-FFF2-40B4-BE49-F238E27FC236}">
              <a16:creationId xmlns:a16="http://schemas.microsoft.com/office/drawing/2014/main" id="{00000000-0008-0000-0100-00003C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09" name="Text Box 83">
          <a:extLst>
            <a:ext uri="{FF2B5EF4-FFF2-40B4-BE49-F238E27FC236}">
              <a16:creationId xmlns:a16="http://schemas.microsoft.com/office/drawing/2014/main" id="{00000000-0008-0000-0100-00003D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10" name="Text Box 84">
          <a:extLst>
            <a:ext uri="{FF2B5EF4-FFF2-40B4-BE49-F238E27FC236}">
              <a16:creationId xmlns:a16="http://schemas.microsoft.com/office/drawing/2014/main" id="{00000000-0008-0000-0100-00003E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11" name="Text Box 85">
          <a:extLst>
            <a:ext uri="{FF2B5EF4-FFF2-40B4-BE49-F238E27FC236}">
              <a16:creationId xmlns:a16="http://schemas.microsoft.com/office/drawing/2014/main" id="{00000000-0008-0000-0100-00003F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12" name="Text Box 86">
          <a:extLst>
            <a:ext uri="{FF2B5EF4-FFF2-40B4-BE49-F238E27FC236}">
              <a16:creationId xmlns:a16="http://schemas.microsoft.com/office/drawing/2014/main" id="{00000000-0008-0000-0100-000040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13" name="Text Box 87">
          <a:extLst>
            <a:ext uri="{FF2B5EF4-FFF2-40B4-BE49-F238E27FC236}">
              <a16:creationId xmlns:a16="http://schemas.microsoft.com/office/drawing/2014/main" id="{00000000-0008-0000-0100-000041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14" name="Text Box 88">
          <a:extLst>
            <a:ext uri="{FF2B5EF4-FFF2-40B4-BE49-F238E27FC236}">
              <a16:creationId xmlns:a16="http://schemas.microsoft.com/office/drawing/2014/main" id="{00000000-0008-0000-0100-000042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15" name="Text Box 89">
          <a:extLst>
            <a:ext uri="{FF2B5EF4-FFF2-40B4-BE49-F238E27FC236}">
              <a16:creationId xmlns:a16="http://schemas.microsoft.com/office/drawing/2014/main" id="{00000000-0008-0000-0100-000043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16" name="Text Box 90">
          <a:extLst>
            <a:ext uri="{FF2B5EF4-FFF2-40B4-BE49-F238E27FC236}">
              <a16:creationId xmlns:a16="http://schemas.microsoft.com/office/drawing/2014/main" id="{00000000-0008-0000-0100-000044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17" name="Text Box 91">
          <a:extLst>
            <a:ext uri="{FF2B5EF4-FFF2-40B4-BE49-F238E27FC236}">
              <a16:creationId xmlns:a16="http://schemas.microsoft.com/office/drawing/2014/main" id="{00000000-0008-0000-0100-000045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18" name="Text Box 92">
          <a:extLst>
            <a:ext uri="{FF2B5EF4-FFF2-40B4-BE49-F238E27FC236}">
              <a16:creationId xmlns:a16="http://schemas.microsoft.com/office/drawing/2014/main" id="{00000000-0008-0000-0100-000046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19" name="Text Box 93">
          <a:extLst>
            <a:ext uri="{FF2B5EF4-FFF2-40B4-BE49-F238E27FC236}">
              <a16:creationId xmlns:a16="http://schemas.microsoft.com/office/drawing/2014/main" id="{00000000-0008-0000-0100-000047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20" name="Text Box 94">
          <a:extLst>
            <a:ext uri="{FF2B5EF4-FFF2-40B4-BE49-F238E27FC236}">
              <a16:creationId xmlns:a16="http://schemas.microsoft.com/office/drawing/2014/main" id="{00000000-0008-0000-0100-000048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21" name="Text Box 95">
          <a:extLst>
            <a:ext uri="{FF2B5EF4-FFF2-40B4-BE49-F238E27FC236}">
              <a16:creationId xmlns:a16="http://schemas.microsoft.com/office/drawing/2014/main" id="{00000000-0008-0000-0100-000049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22" name="Text Box 96">
          <a:extLst>
            <a:ext uri="{FF2B5EF4-FFF2-40B4-BE49-F238E27FC236}">
              <a16:creationId xmlns:a16="http://schemas.microsoft.com/office/drawing/2014/main" id="{00000000-0008-0000-0100-00004A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23" name="Text Box 97">
          <a:extLst>
            <a:ext uri="{FF2B5EF4-FFF2-40B4-BE49-F238E27FC236}">
              <a16:creationId xmlns:a16="http://schemas.microsoft.com/office/drawing/2014/main" id="{00000000-0008-0000-0100-00004B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24" name="Text Box 98">
          <a:extLst>
            <a:ext uri="{FF2B5EF4-FFF2-40B4-BE49-F238E27FC236}">
              <a16:creationId xmlns:a16="http://schemas.microsoft.com/office/drawing/2014/main" id="{00000000-0008-0000-0100-00004C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25" name="Text Box 99">
          <a:extLst>
            <a:ext uri="{FF2B5EF4-FFF2-40B4-BE49-F238E27FC236}">
              <a16:creationId xmlns:a16="http://schemas.microsoft.com/office/drawing/2014/main" id="{00000000-0008-0000-0100-00004D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26" name="Text Box 100">
          <a:extLst>
            <a:ext uri="{FF2B5EF4-FFF2-40B4-BE49-F238E27FC236}">
              <a16:creationId xmlns:a16="http://schemas.microsoft.com/office/drawing/2014/main" id="{00000000-0008-0000-0100-00004E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27" name="Text Box 101">
          <a:extLst>
            <a:ext uri="{FF2B5EF4-FFF2-40B4-BE49-F238E27FC236}">
              <a16:creationId xmlns:a16="http://schemas.microsoft.com/office/drawing/2014/main" id="{00000000-0008-0000-0100-00004F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28" name="Text Box 102">
          <a:extLst>
            <a:ext uri="{FF2B5EF4-FFF2-40B4-BE49-F238E27FC236}">
              <a16:creationId xmlns:a16="http://schemas.microsoft.com/office/drawing/2014/main" id="{00000000-0008-0000-0100-000050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29" name="Text Box 103">
          <a:extLst>
            <a:ext uri="{FF2B5EF4-FFF2-40B4-BE49-F238E27FC236}">
              <a16:creationId xmlns:a16="http://schemas.microsoft.com/office/drawing/2014/main" id="{00000000-0008-0000-0100-000051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30" name="Text Box 104">
          <a:extLst>
            <a:ext uri="{FF2B5EF4-FFF2-40B4-BE49-F238E27FC236}">
              <a16:creationId xmlns:a16="http://schemas.microsoft.com/office/drawing/2014/main" id="{00000000-0008-0000-0100-000052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31" name="Text Box 105">
          <a:extLst>
            <a:ext uri="{FF2B5EF4-FFF2-40B4-BE49-F238E27FC236}">
              <a16:creationId xmlns:a16="http://schemas.microsoft.com/office/drawing/2014/main" id="{00000000-0008-0000-0100-000053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32" name="Text Box 106">
          <a:extLst>
            <a:ext uri="{FF2B5EF4-FFF2-40B4-BE49-F238E27FC236}">
              <a16:creationId xmlns:a16="http://schemas.microsoft.com/office/drawing/2014/main" id="{00000000-0008-0000-0100-000054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33" name="Text Box 107">
          <a:extLst>
            <a:ext uri="{FF2B5EF4-FFF2-40B4-BE49-F238E27FC236}">
              <a16:creationId xmlns:a16="http://schemas.microsoft.com/office/drawing/2014/main" id="{00000000-0008-0000-0100-000055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34" name="Text Box 108">
          <a:extLst>
            <a:ext uri="{FF2B5EF4-FFF2-40B4-BE49-F238E27FC236}">
              <a16:creationId xmlns:a16="http://schemas.microsoft.com/office/drawing/2014/main" id="{00000000-0008-0000-0100-000056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35" name="Text Box 109">
          <a:extLst>
            <a:ext uri="{FF2B5EF4-FFF2-40B4-BE49-F238E27FC236}">
              <a16:creationId xmlns:a16="http://schemas.microsoft.com/office/drawing/2014/main" id="{00000000-0008-0000-0100-000057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36" name="Text Box 110">
          <a:extLst>
            <a:ext uri="{FF2B5EF4-FFF2-40B4-BE49-F238E27FC236}">
              <a16:creationId xmlns:a16="http://schemas.microsoft.com/office/drawing/2014/main" id="{00000000-0008-0000-0100-000058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37" name="Text Box 111">
          <a:extLst>
            <a:ext uri="{FF2B5EF4-FFF2-40B4-BE49-F238E27FC236}">
              <a16:creationId xmlns:a16="http://schemas.microsoft.com/office/drawing/2014/main" id="{00000000-0008-0000-0100-000059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38" name="Text Box 112">
          <a:extLst>
            <a:ext uri="{FF2B5EF4-FFF2-40B4-BE49-F238E27FC236}">
              <a16:creationId xmlns:a16="http://schemas.microsoft.com/office/drawing/2014/main" id="{00000000-0008-0000-0100-00005A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39" name="Text Box 113">
          <a:extLst>
            <a:ext uri="{FF2B5EF4-FFF2-40B4-BE49-F238E27FC236}">
              <a16:creationId xmlns:a16="http://schemas.microsoft.com/office/drawing/2014/main" id="{00000000-0008-0000-0100-00005B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40" name="Text Box 114">
          <a:extLst>
            <a:ext uri="{FF2B5EF4-FFF2-40B4-BE49-F238E27FC236}">
              <a16:creationId xmlns:a16="http://schemas.microsoft.com/office/drawing/2014/main" id="{00000000-0008-0000-0100-00005C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41" name="Text Box 115">
          <a:extLst>
            <a:ext uri="{FF2B5EF4-FFF2-40B4-BE49-F238E27FC236}">
              <a16:creationId xmlns:a16="http://schemas.microsoft.com/office/drawing/2014/main" id="{00000000-0008-0000-0100-00005D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42" name="Text Box 116">
          <a:extLst>
            <a:ext uri="{FF2B5EF4-FFF2-40B4-BE49-F238E27FC236}">
              <a16:creationId xmlns:a16="http://schemas.microsoft.com/office/drawing/2014/main" id="{00000000-0008-0000-0100-00005E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43" name="Text Box 117">
          <a:extLst>
            <a:ext uri="{FF2B5EF4-FFF2-40B4-BE49-F238E27FC236}">
              <a16:creationId xmlns:a16="http://schemas.microsoft.com/office/drawing/2014/main" id="{00000000-0008-0000-0100-00005F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44" name="Text Box 118">
          <a:extLst>
            <a:ext uri="{FF2B5EF4-FFF2-40B4-BE49-F238E27FC236}">
              <a16:creationId xmlns:a16="http://schemas.microsoft.com/office/drawing/2014/main" id="{00000000-0008-0000-0100-000060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45" name="Text Box 119">
          <a:extLst>
            <a:ext uri="{FF2B5EF4-FFF2-40B4-BE49-F238E27FC236}">
              <a16:creationId xmlns:a16="http://schemas.microsoft.com/office/drawing/2014/main" id="{00000000-0008-0000-0100-000061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46" name="Text Box 120">
          <a:extLst>
            <a:ext uri="{FF2B5EF4-FFF2-40B4-BE49-F238E27FC236}">
              <a16:creationId xmlns:a16="http://schemas.microsoft.com/office/drawing/2014/main" id="{00000000-0008-0000-0100-000062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47" name="Text Box 121">
          <a:extLst>
            <a:ext uri="{FF2B5EF4-FFF2-40B4-BE49-F238E27FC236}">
              <a16:creationId xmlns:a16="http://schemas.microsoft.com/office/drawing/2014/main" id="{00000000-0008-0000-0100-000063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48" name="Text Box 122">
          <a:extLst>
            <a:ext uri="{FF2B5EF4-FFF2-40B4-BE49-F238E27FC236}">
              <a16:creationId xmlns:a16="http://schemas.microsoft.com/office/drawing/2014/main" id="{00000000-0008-0000-0100-000064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49" name="Text Box 123">
          <a:extLst>
            <a:ext uri="{FF2B5EF4-FFF2-40B4-BE49-F238E27FC236}">
              <a16:creationId xmlns:a16="http://schemas.microsoft.com/office/drawing/2014/main" id="{00000000-0008-0000-0100-000065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50" name="Text Box 124">
          <a:extLst>
            <a:ext uri="{FF2B5EF4-FFF2-40B4-BE49-F238E27FC236}">
              <a16:creationId xmlns:a16="http://schemas.microsoft.com/office/drawing/2014/main" id="{00000000-0008-0000-0100-000066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51" name="Text Box 125">
          <a:extLst>
            <a:ext uri="{FF2B5EF4-FFF2-40B4-BE49-F238E27FC236}">
              <a16:creationId xmlns:a16="http://schemas.microsoft.com/office/drawing/2014/main" id="{00000000-0008-0000-0100-000067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52" name="Text Box 126">
          <a:extLst>
            <a:ext uri="{FF2B5EF4-FFF2-40B4-BE49-F238E27FC236}">
              <a16:creationId xmlns:a16="http://schemas.microsoft.com/office/drawing/2014/main" id="{00000000-0008-0000-0100-000068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53" name="Text Box 127">
          <a:extLst>
            <a:ext uri="{FF2B5EF4-FFF2-40B4-BE49-F238E27FC236}">
              <a16:creationId xmlns:a16="http://schemas.microsoft.com/office/drawing/2014/main" id="{00000000-0008-0000-0100-000069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54" name="Text Box 128">
          <a:extLst>
            <a:ext uri="{FF2B5EF4-FFF2-40B4-BE49-F238E27FC236}">
              <a16:creationId xmlns:a16="http://schemas.microsoft.com/office/drawing/2014/main" id="{00000000-0008-0000-0100-00006A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55" name="Text Box 129">
          <a:extLst>
            <a:ext uri="{FF2B5EF4-FFF2-40B4-BE49-F238E27FC236}">
              <a16:creationId xmlns:a16="http://schemas.microsoft.com/office/drawing/2014/main" id="{00000000-0008-0000-0100-00006B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56" name="Text Box 130">
          <a:extLst>
            <a:ext uri="{FF2B5EF4-FFF2-40B4-BE49-F238E27FC236}">
              <a16:creationId xmlns:a16="http://schemas.microsoft.com/office/drawing/2014/main" id="{00000000-0008-0000-0100-00006C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57" name="Text Box 131">
          <a:extLst>
            <a:ext uri="{FF2B5EF4-FFF2-40B4-BE49-F238E27FC236}">
              <a16:creationId xmlns:a16="http://schemas.microsoft.com/office/drawing/2014/main" id="{00000000-0008-0000-0100-00006D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58" name="Text Box 132">
          <a:extLst>
            <a:ext uri="{FF2B5EF4-FFF2-40B4-BE49-F238E27FC236}">
              <a16:creationId xmlns:a16="http://schemas.microsoft.com/office/drawing/2014/main" id="{00000000-0008-0000-0100-00006E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59" name="Text Box 133">
          <a:extLst>
            <a:ext uri="{FF2B5EF4-FFF2-40B4-BE49-F238E27FC236}">
              <a16:creationId xmlns:a16="http://schemas.microsoft.com/office/drawing/2014/main" id="{00000000-0008-0000-0100-00006F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60" name="Text Box 134">
          <a:extLst>
            <a:ext uri="{FF2B5EF4-FFF2-40B4-BE49-F238E27FC236}">
              <a16:creationId xmlns:a16="http://schemas.microsoft.com/office/drawing/2014/main" id="{00000000-0008-0000-0100-000070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198</xdr:row>
      <xdr:rowOff>0</xdr:rowOff>
    </xdr:from>
    <xdr:to>
      <xdr:col>2</xdr:col>
      <xdr:colOff>76200</xdr:colOff>
      <xdr:row>198</xdr:row>
      <xdr:rowOff>190499</xdr:rowOff>
    </xdr:to>
    <xdr:sp macro="" textlink="">
      <xdr:nvSpPr>
        <xdr:cNvPr id="2161" name="Text Box 135">
          <a:extLst>
            <a:ext uri="{FF2B5EF4-FFF2-40B4-BE49-F238E27FC236}">
              <a16:creationId xmlns:a16="http://schemas.microsoft.com/office/drawing/2014/main" id="{00000000-0008-0000-0100-000071080000}"/>
            </a:ext>
          </a:extLst>
        </xdr:cNvPr>
        <xdr:cNvSpPr txBox="1">
          <a:spLocks noChangeArrowheads="1"/>
        </xdr:cNvSpPr>
      </xdr:nvSpPr>
      <xdr:spPr>
        <a:xfrm>
          <a:off x="4381500" y="85668971"/>
          <a:ext cx="76200" cy="190499"/>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62" name="Text Box 16">
          <a:extLst>
            <a:ext uri="{FF2B5EF4-FFF2-40B4-BE49-F238E27FC236}">
              <a16:creationId xmlns:a16="http://schemas.microsoft.com/office/drawing/2014/main" id="{00000000-0008-0000-0100-000072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63" name="Text Box 17">
          <a:extLst>
            <a:ext uri="{FF2B5EF4-FFF2-40B4-BE49-F238E27FC236}">
              <a16:creationId xmlns:a16="http://schemas.microsoft.com/office/drawing/2014/main" id="{00000000-0008-0000-0100-000073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64" name="Text Box 18">
          <a:extLst>
            <a:ext uri="{FF2B5EF4-FFF2-40B4-BE49-F238E27FC236}">
              <a16:creationId xmlns:a16="http://schemas.microsoft.com/office/drawing/2014/main" id="{00000000-0008-0000-0100-000074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65" name="Text Box 19">
          <a:extLst>
            <a:ext uri="{FF2B5EF4-FFF2-40B4-BE49-F238E27FC236}">
              <a16:creationId xmlns:a16="http://schemas.microsoft.com/office/drawing/2014/main" id="{00000000-0008-0000-0100-000075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66" name="Text Box 20">
          <a:extLst>
            <a:ext uri="{FF2B5EF4-FFF2-40B4-BE49-F238E27FC236}">
              <a16:creationId xmlns:a16="http://schemas.microsoft.com/office/drawing/2014/main" id="{00000000-0008-0000-0100-000076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67" name="Text Box 21">
          <a:extLst>
            <a:ext uri="{FF2B5EF4-FFF2-40B4-BE49-F238E27FC236}">
              <a16:creationId xmlns:a16="http://schemas.microsoft.com/office/drawing/2014/main" id="{00000000-0008-0000-0100-000077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68" name="Text Box 22">
          <a:extLst>
            <a:ext uri="{FF2B5EF4-FFF2-40B4-BE49-F238E27FC236}">
              <a16:creationId xmlns:a16="http://schemas.microsoft.com/office/drawing/2014/main" id="{00000000-0008-0000-0100-000078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69" name="Text Box 23">
          <a:extLst>
            <a:ext uri="{FF2B5EF4-FFF2-40B4-BE49-F238E27FC236}">
              <a16:creationId xmlns:a16="http://schemas.microsoft.com/office/drawing/2014/main" id="{00000000-0008-0000-0100-000079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70" name="Text Box 24">
          <a:extLst>
            <a:ext uri="{FF2B5EF4-FFF2-40B4-BE49-F238E27FC236}">
              <a16:creationId xmlns:a16="http://schemas.microsoft.com/office/drawing/2014/main" id="{00000000-0008-0000-0100-00007A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71" name="Text Box 25">
          <a:extLst>
            <a:ext uri="{FF2B5EF4-FFF2-40B4-BE49-F238E27FC236}">
              <a16:creationId xmlns:a16="http://schemas.microsoft.com/office/drawing/2014/main" id="{00000000-0008-0000-0100-00007B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72" name="Text Box 26">
          <a:extLst>
            <a:ext uri="{FF2B5EF4-FFF2-40B4-BE49-F238E27FC236}">
              <a16:creationId xmlns:a16="http://schemas.microsoft.com/office/drawing/2014/main" id="{00000000-0008-0000-0100-00007C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73" name="Text Box 27">
          <a:extLst>
            <a:ext uri="{FF2B5EF4-FFF2-40B4-BE49-F238E27FC236}">
              <a16:creationId xmlns:a16="http://schemas.microsoft.com/office/drawing/2014/main" id="{00000000-0008-0000-0100-00007D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74" name="Text Box 28">
          <a:extLst>
            <a:ext uri="{FF2B5EF4-FFF2-40B4-BE49-F238E27FC236}">
              <a16:creationId xmlns:a16="http://schemas.microsoft.com/office/drawing/2014/main" id="{00000000-0008-0000-0100-00007E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75" name="Text Box 29">
          <a:extLst>
            <a:ext uri="{FF2B5EF4-FFF2-40B4-BE49-F238E27FC236}">
              <a16:creationId xmlns:a16="http://schemas.microsoft.com/office/drawing/2014/main" id="{00000000-0008-0000-0100-00007F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76" name="Text Box 30">
          <a:extLst>
            <a:ext uri="{FF2B5EF4-FFF2-40B4-BE49-F238E27FC236}">
              <a16:creationId xmlns:a16="http://schemas.microsoft.com/office/drawing/2014/main" id="{00000000-0008-0000-0100-000080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77" name="Text Box 31">
          <a:extLst>
            <a:ext uri="{FF2B5EF4-FFF2-40B4-BE49-F238E27FC236}">
              <a16:creationId xmlns:a16="http://schemas.microsoft.com/office/drawing/2014/main" id="{00000000-0008-0000-0100-000081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78" name="Text Box 32">
          <a:extLst>
            <a:ext uri="{FF2B5EF4-FFF2-40B4-BE49-F238E27FC236}">
              <a16:creationId xmlns:a16="http://schemas.microsoft.com/office/drawing/2014/main" id="{00000000-0008-0000-0100-000082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79" name="Text Box 33">
          <a:extLst>
            <a:ext uri="{FF2B5EF4-FFF2-40B4-BE49-F238E27FC236}">
              <a16:creationId xmlns:a16="http://schemas.microsoft.com/office/drawing/2014/main" id="{00000000-0008-0000-0100-000083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80" name="Text Box 34">
          <a:extLst>
            <a:ext uri="{FF2B5EF4-FFF2-40B4-BE49-F238E27FC236}">
              <a16:creationId xmlns:a16="http://schemas.microsoft.com/office/drawing/2014/main" id="{00000000-0008-0000-0100-000084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81" name="Text Box 35">
          <a:extLst>
            <a:ext uri="{FF2B5EF4-FFF2-40B4-BE49-F238E27FC236}">
              <a16:creationId xmlns:a16="http://schemas.microsoft.com/office/drawing/2014/main" id="{00000000-0008-0000-0100-000085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82" name="Text Box 36">
          <a:extLst>
            <a:ext uri="{FF2B5EF4-FFF2-40B4-BE49-F238E27FC236}">
              <a16:creationId xmlns:a16="http://schemas.microsoft.com/office/drawing/2014/main" id="{00000000-0008-0000-0100-000086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83" name="Text Box 37">
          <a:extLst>
            <a:ext uri="{FF2B5EF4-FFF2-40B4-BE49-F238E27FC236}">
              <a16:creationId xmlns:a16="http://schemas.microsoft.com/office/drawing/2014/main" id="{00000000-0008-0000-0100-000087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84" name="Text Box 38">
          <a:extLst>
            <a:ext uri="{FF2B5EF4-FFF2-40B4-BE49-F238E27FC236}">
              <a16:creationId xmlns:a16="http://schemas.microsoft.com/office/drawing/2014/main" id="{00000000-0008-0000-0100-000088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85" name="Text Box 39">
          <a:extLst>
            <a:ext uri="{FF2B5EF4-FFF2-40B4-BE49-F238E27FC236}">
              <a16:creationId xmlns:a16="http://schemas.microsoft.com/office/drawing/2014/main" id="{00000000-0008-0000-0100-000089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86" name="Text Box 40">
          <a:extLst>
            <a:ext uri="{FF2B5EF4-FFF2-40B4-BE49-F238E27FC236}">
              <a16:creationId xmlns:a16="http://schemas.microsoft.com/office/drawing/2014/main" id="{00000000-0008-0000-0100-00008A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87" name="Text Box 41">
          <a:extLst>
            <a:ext uri="{FF2B5EF4-FFF2-40B4-BE49-F238E27FC236}">
              <a16:creationId xmlns:a16="http://schemas.microsoft.com/office/drawing/2014/main" id="{00000000-0008-0000-0100-00008B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88" name="Text Box 42">
          <a:extLst>
            <a:ext uri="{FF2B5EF4-FFF2-40B4-BE49-F238E27FC236}">
              <a16:creationId xmlns:a16="http://schemas.microsoft.com/office/drawing/2014/main" id="{00000000-0008-0000-0100-00008C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89" name="Text Box 43">
          <a:extLst>
            <a:ext uri="{FF2B5EF4-FFF2-40B4-BE49-F238E27FC236}">
              <a16:creationId xmlns:a16="http://schemas.microsoft.com/office/drawing/2014/main" id="{00000000-0008-0000-0100-00008D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90" name="Text Box 44">
          <a:extLst>
            <a:ext uri="{FF2B5EF4-FFF2-40B4-BE49-F238E27FC236}">
              <a16:creationId xmlns:a16="http://schemas.microsoft.com/office/drawing/2014/main" id="{00000000-0008-0000-0100-00008E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91" name="Text Box 45">
          <a:extLst>
            <a:ext uri="{FF2B5EF4-FFF2-40B4-BE49-F238E27FC236}">
              <a16:creationId xmlns:a16="http://schemas.microsoft.com/office/drawing/2014/main" id="{00000000-0008-0000-0100-00008F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92" name="Text Box 46">
          <a:extLst>
            <a:ext uri="{FF2B5EF4-FFF2-40B4-BE49-F238E27FC236}">
              <a16:creationId xmlns:a16="http://schemas.microsoft.com/office/drawing/2014/main" id="{00000000-0008-0000-0100-000090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93" name="Text Box 47">
          <a:extLst>
            <a:ext uri="{FF2B5EF4-FFF2-40B4-BE49-F238E27FC236}">
              <a16:creationId xmlns:a16="http://schemas.microsoft.com/office/drawing/2014/main" id="{00000000-0008-0000-0100-000091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94" name="Text Box 48">
          <a:extLst>
            <a:ext uri="{FF2B5EF4-FFF2-40B4-BE49-F238E27FC236}">
              <a16:creationId xmlns:a16="http://schemas.microsoft.com/office/drawing/2014/main" id="{00000000-0008-0000-0100-000092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95" name="Text Box 49">
          <a:extLst>
            <a:ext uri="{FF2B5EF4-FFF2-40B4-BE49-F238E27FC236}">
              <a16:creationId xmlns:a16="http://schemas.microsoft.com/office/drawing/2014/main" id="{00000000-0008-0000-0100-000093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96" name="Text Box 50">
          <a:extLst>
            <a:ext uri="{FF2B5EF4-FFF2-40B4-BE49-F238E27FC236}">
              <a16:creationId xmlns:a16="http://schemas.microsoft.com/office/drawing/2014/main" id="{00000000-0008-0000-0100-000094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97" name="Text Box 51">
          <a:extLst>
            <a:ext uri="{FF2B5EF4-FFF2-40B4-BE49-F238E27FC236}">
              <a16:creationId xmlns:a16="http://schemas.microsoft.com/office/drawing/2014/main" id="{00000000-0008-0000-0100-000095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98" name="Text Box 52">
          <a:extLst>
            <a:ext uri="{FF2B5EF4-FFF2-40B4-BE49-F238E27FC236}">
              <a16:creationId xmlns:a16="http://schemas.microsoft.com/office/drawing/2014/main" id="{00000000-0008-0000-0100-000096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199" name="Text Box 53">
          <a:extLst>
            <a:ext uri="{FF2B5EF4-FFF2-40B4-BE49-F238E27FC236}">
              <a16:creationId xmlns:a16="http://schemas.microsoft.com/office/drawing/2014/main" id="{00000000-0008-0000-0100-000097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00" name="Text Box 54">
          <a:extLst>
            <a:ext uri="{FF2B5EF4-FFF2-40B4-BE49-F238E27FC236}">
              <a16:creationId xmlns:a16="http://schemas.microsoft.com/office/drawing/2014/main" id="{00000000-0008-0000-0100-000098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01" name="Text Box 55">
          <a:extLst>
            <a:ext uri="{FF2B5EF4-FFF2-40B4-BE49-F238E27FC236}">
              <a16:creationId xmlns:a16="http://schemas.microsoft.com/office/drawing/2014/main" id="{00000000-0008-0000-0100-000099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02" name="Text Box 56">
          <a:extLst>
            <a:ext uri="{FF2B5EF4-FFF2-40B4-BE49-F238E27FC236}">
              <a16:creationId xmlns:a16="http://schemas.microsoft.com/office/drawing/2014/main" id="{00000000-0008-0000-0100-00009A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03" name="Text Box 57">
          <a:extLst>
            <a:ext uri="{FF2B5EF4-FFF2-40B4-BE49-F238E27FC236}">
              <a16:creationId xmlns:a16="http://schemas.microsoft.com/office/drawing/2014/main" id="{00000000-0008-0000-0100-00009B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04" name="Text Box 58">
          <a:extLst>
            <a:ext uri="{FF2B5EF4-FFF2-40B4-BE49-F238E27FC236}">
              <a16:creationId xmlns:a16="http://schemas.microsoft.com/office/drawing/2014/main" id="{00000000-0008-0000-0100-00009C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05" name="Text Box 59">
          <a:extLst>
            <a:ext uri="{FF2B5EF4-FFF2-40B4-BE49-F238E27FC236}">
              <a16:creationId xmlns:a16="http://schemas.microsoft.com/office/drawing/2014/main" id="{00000000-0008-0000-0100-00009D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06" name="Text Box 60">
          <a:extLst>
            <a:ext uri="{FF2B5EF4-FFF2-40B4-BE49-F238E27FC236}">
              <a16:creationId xmlns:a16="http://schemas.microsoft.com/office/drawing/2014/main" id="{00000000-0008-0000-0100-00009E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07" name="Text Box 61">
          <a:extLst>
            <a:ext uri="{FF2B5EF4-FFF2-40B4-BE49-F238E27FC236}">
              <a16:creationId xmlns:a16="http://schemas.microsoft.com/office/drawing/2014/main" id="{00000000-0008-0000-0100-00009F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08" name="Text Box 62">
          <a:extLst>
            <a:ext uri="{FF2B5EF4-FFF2-40B4-BE49-F238E27FC236}">
              <a16:creationId xmlns:a16="http://schemas.microsoft.com/office/drawing/2014/main" id="{00000000-0008-0000-0100-0000A0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09" name="Text Box 63">
          <a:extLst>
            <a:ext uri="{FF2B5EF4-FFF2-40B4-BE49-F238E27FC236}">
              <a16:creationId xmlns:a16="http://schemas.microsoft.com/office/drawing/2014/main" id="{00000000-0008-0000-0100-0000A1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10" name="Text Box 64">
          <a:extLst>
            <a:ext uri="{FF2B5EF4-FFF2-40B4-BE49-F238E27FC236}">
              <a16:creationId xmlns:a16="http://schemas.microsoft.com/office/drawing/2014/main" id="{00000000-0008-0000-0100-0000A2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11" name="Text Box 65">
          <a:extLst>
            <a:ext uri="{FF2B5EF4-FFF2-40B4-BE49-F238E27FC236}">
              <a16:creationId xmlns:a16="http://schemas.microsoft.com/office/drawing/2014/main" id="{00000000-0008-0000-0100-0000A3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12" name="Text Box 66">
          <a:extLst>
            <a:ext uri="{FF2B5EF4-FFF2-40B4-BE49-F238E27FC236}">
              <a16:creationId xmlns:a16="http://schemas.microsoft.com/office/drawing/2014/main" id="{00000000-0008-0000-0100-0000A4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13" name="Text Box 67">
          <a:extLst>
            <a:ext uri="{FF2B5EF4-FFF2-40B4-BE49-F238E27FC236}">
              <a16:creationId xmlns:a16="http://schemas.microsoft.com/office/drawing/2014/main" id="{00000000-0008-0000-0100-0000A5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14" name="Text Box 68">
          <a:extLst>
            <a:ext uri="{FF2B5EF4-FFF2-40B4-BE49-F238E27FC236}">
              <a16:creationId xmlns:a16="http://schemas.microsoft.com/office/drawing/2014/main" id="{00000000-0008-0000-0100-0000A6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15" name="Text Box 69">
          <a:extLst>
            <a:ext uri="{FF2B5EF4-FFF2-40B4-BE49-F238E27FC236}">
              <a16:creationId xmlns:a16="http://schemas.microsoft.com/office/drawing/2014/main" id="{00000000-0008-0000-0100-0000A7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16" name="Text Box 70">
          <a:extLst>
            <a:ext uri="{FF2B5EF4-FFF2-40B4-BE49-F238E27FC236}">
              <a16:creationId xmlns:a16="http://schemas.microsoft.com/office/drawing/2014/main" id="{00000000-0008-0000-0100-0000A8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17" name="Text Box 71">
          <a:extLst>
            <a:ext uri="{FF2B5EF4-FFF2-40B4-BE49-F238E27FC236}">
              <a16:creationId xmlns:a16="http://schemas.microsoft.com/office/drawing/2014/main" id="{00000000-0008-0000-0100-0000A9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18" name="Text Box 72">
          <a:extLst>
            <a:ext uri="{FF2B5EF4-FFF2-40B4-BE49-F238E27FC236}">
              <a16:creationId xmlns:a16="http://schemas.microsoft.com/office/drawing/2014/main" id="{00000000-0008-0000-0100-0000AA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19" name="Text Box 73">
          <a:extLst>
            <a:ext uri="{FF2B5EF4-FFF2-40B4-BE49-F238E27FC236}">
              <a16:creationId xmlns:a16="http://schemas.microsoft.com/office/drawing/2014/main" id="{00000000-0008-0000-0100-0000AB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20" name="Text Box 74">
          <a:extLst>
            <a:ext uri="{FF2B5EF4-FFF2-40B4-BE49-F238E27FC236}">
              <a16:creationId xmlns:a16="http://schemas.microsoft.com/office/drawing/2014/main" id="{00000000-0008-0000-0100-0000AC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21" name="Text Box 75">
          <a:extLst>
            <a:ext uri="{FF2B5EF4-FFF2-40B4-BE49-F238E27FC236}">
              <a16:creationId xmlns:a16="http://schemas.microsoft.com/office/drawing/2014/main" id="{00000000-0008-0000-0100-0000AD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22" name="Text Box 76">
          <a:extLst>
            <a:ext uri="{FF2B5EF4-FFF2-40B4-BE49-F238E27FC236}">
              <a16:creationId xmlns:a16="http://schemas.microsoft.com/office/drawing/2014/main" id="{00000000-0008-0000-0100-0000AE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23" name="Text Box 77">
          <a:extLst>
            <a:ext uri="{FF2B5EF4-FFF2-40B4-BE49-F238E27FC236}">
              <a16:creationId xmlns:a16="http://schemas.microsoft.com/office/drawing/2014/main" id="{00000000-0008-0000-0100-0000AF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24" name="Text Box 78">
          <a:extLst>
            <a:ext uri="{FF2B5EF4-FFF2-40B4-BE49-F238E27FC236}">
              <a16:creationId xmlns:a16="http://schemas.microsoft.com/office/drawing/2014/main" id="{00000000-0008-0000-0100-0000B0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25" name="Text Box 79">
          <a:extLst>
            <a:ext uri="{FF2B5EF4-FFF2-40B4-BE49-F238E27FC236}">
              <a16:creationId xmlns:a16="http://schemas.microsoft.com/office/drawing/2014/main" id="{00000000-0008-0000-0100-0000B1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26" name="Text Box 80">
          <a:extLst>
            <a:ext uri="{FF2B5EF4-FFF2-40B4-BE49-F238E27FC236}">
              <a16:creationId xmlns:a16="http://schemas.microsoft.com/office/drawing/2014/main" id="{00000000-0008-0000-0100-0000B2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27" name="Text Box 81">
          <a:extLst>
            <a:ext uri="{FF2B5EF4-FFF2-40B4-BE49-F238E27FC236}">
              <a16:creationId xmlns:a16="http://schemas.microsoft.com/office/drawing/2014/main" id="{00000000-0008-0000-0100-0000B3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28" name="Text Box 82">
          <a:extLst>
            <a:ext uri="{FF2B5EF4-FFF2-40B4-BE49-F238E27FC236}">
              <a16:creationId xmlns:a16="http://schemas.microsoft.com/office/drawing/2014/main" id="{00000000-0008-0000-0100-0000B4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29" name="Text Box 83">
          <a:extLst>
            <a:ext uri="{FF2B5EF4-FFF2-40B4-BE49-F238E27FC236}">
              <a16:creationId xmlns:a16="http://schemas.microsoft.com/office/drawing/2014/main" id="{00000000-0008-0000-0100-0000B5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30" name="Text Box 84">
          <a:extLst>
            <a:ext uri="{FF2B5EF4-FFF2-40B4-BE49-F238E27FC236}">
              <a16:creationId xmlns:a16="http://schemas.microsoft.com/office/drawing/2014/main" id="{00000000-0008-0000-0100-0000B6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31" name="Text Box 85">
          <a:extLst>
            <a:ext uri="{FF2B5EF4-FFF2-40B4-BE49-F238E27FC236}">
              <a16:creationId xmlns:a16="http://schemas.microsoft.com/office/drawing/2014/main" id="{00000000-0008-0000-0100-0000B7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32" name="Text Box 86">
          <a:extLst>
            <a:ext uri="{FF2B5EF4-FFF2-40B4-BE49-F238E27FC236}">
              <a16:creationId xmlns:a16="http://schemas.microsoft.com/office/drawing/2014/main" id="{00000000-0008-0000-0100-0000B8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33" name="Text Box 87">
          <a:extLst>
            <a:ext uri="{FF2B5EF4-FFF2-40B4-BE49-F238E27FC236}">
              <a16:creationId xmlns:a16="http://schemas.microsoft.com/office/drawing/2014/main" id="{00000000-0008-0000-0100-0000B9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34" name="Text Box 88">
          <a:extLst>
            <a:ext uri="{FF2B5EF4-FFF2-40B4-BE49-F238E27FC236}">
              <a16:creationId xmlns:a16="http://schemas.microsoft.com/office/drawing/2014/main" id="{00000000-0008-0000-0100-0000BA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35" name="Text Box 89">
          <a:extLst>
            <a:ext uri="{FF2B5EF4-FFF2-40B4-BE49-F238E27FC236}">
              <a16:creationId xmlns:a16="http://schemas.microsoft.com/office/drawing/2014/main" id="{00000000-0008-0000-0100-0000BB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36" name="Text Box 90">
          <a:extLst>
            <a:ext uri="{FF2B5EF4-FFF2-40B4-BE49-F238E27FC236}">
              <a16:creationId xmlns:a16="http://schemas.microsoft.com/office/drawing/2014/main" id="{00000000-0008-0000-0100-0000BC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37" name="Text Box 91">
          <a:extLst>
            <a:ext uri="{FF2B5EF4-FFF2-40B4-BE49-F238E27FC236}">
              <a16:creationId xmlns:a16="http://schemas.microsoft.com/office/drawing/2014/main" id="{00000000-0008-0000-0100-0000BD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38" name="Text Box 92">
          <a:extLst>
            <a:ext uri="{FF2B5EF4-FFF2-40B4-BE49-F238E27FC236}">
              <a16:creationId xmlns:a16="http://schemas.microsoft.com/office/drawing/2014/main" id="{00000000-0008-0000-0100-0000BE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39" name="Text Box 93">
          <a:extLst>
            <a:ext uri="{FF2B5EF4-FFF2-40B4-BE49-F238E27FC236}">
              <a16:creationId xmlns:a16="http://schemas.microsoft.com/office/drawing/2014/main" id="{00000000-0008-0000-0100-0000BF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40" name="Text Box 94">
          <a:extLst>
            <a:ext uri="{FF2B5EF4-FFF2-40B4-BE49-F238E27FC236}">
              <a16:creationId xmlns:a16="http://schemas.microsoft.com/office/drawing/2014/main" id="{00000000-0008-0000-0100-0000C0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41" name="Text Box 95">
          <a:extLst>
            <a:ext uri="{FF2B5EF4-FFF2-40B4-BE49-F238E27FC236}">
              <a16:creationId xmlns:a16="http://schemas.microsoft.com/office/drawing/2014/main" id="{00000000-0008-0000-0100-0000C1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42" name="Text Box 96">
          <a:extLst>
            <a:ext uri="{FF2B5EF4-FFF2-40B4-BE49-F238E27FC236}">
              <a16:creationId xmlns:a16="http://schemas.microsoft.com/office/drawing/2014/main" id="{00000000-0008-0000-0100-0000C2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43" name="Text Box 97">
          <a:extLst>
            <a:ext uri="{FF2B5EF4-FFF2-40B4-BE49-F238E27FC236}">
              <a16:creationId xmlns:a16="http://schemas.microsoft.com/office/drawing/2014/main" id="{00000000-0008-0000-0100-0000C3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44" name="Text Box 98">
          <a:extLst>
            <a:ext uri="{FF2B5EF4-FFF2-40B4-BE49-F238E27FC236}">
              <a16:creationId xmlns:a16="http://schemas.microsoft.com/office/drawing/2014/main" id="{00000000-0008-0000-0100-0000C4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45" name="Text Box 99">
          <a:extLst>
            <a:ext uri="{FF2B5EF4-FFF2-40B4-BE49-F238E27FC236}">
              <a16:creationId xmlns:a16="http://schemas.microsoft.com/office/drawing/2014/main" id="{00000000-0008-0000-0100-0000C5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46" name="Text Box 100">
          <a:extLst>
            <a:ext uri="{FF2B5EF4-FFF2-40B4-BE49-F238E27FC236}">
              <a16:creationId xmlns:a16="http://schemas.microsoft.com/office/drawing/2014/main" id="{00000000-0008-0000-0100-0000C6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47" name="Text Box 101">
          <a:extLst>
            <a:ext uri="{FF2B5EF4-FFF2-40B4-BE49-F238E27FC236}">
              <a16:creationId xmlns:a16="http://schemas.microsoft.com/office/drawing/2014/main" id="{00000000-0008-0000-0100-0000C7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48" name="Text Box 102">
          <a:extLst>
            <a:ext uri="{FF2B5EF4-FFF2-40B4-BE49-F238E27FC236}">
              <a16:creationId xmlns:a16="http://schemas.microsoft.com/office/drawing/2014/main" id="{00000000-0008-0000-0100-0000C8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49" name="Text Box 103">
          <a:extLst>
            <a:ext uri="{FF2B5EF4-FFF2-40B4-BE49-F238E27FC236}">
              <a16:creationId xmlns:a16="http://schemas.microsoft.com/office/drawing/2014/main" id="{00000000-0008-0000-0100-0000C9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50" name="Text Box 104">
          <a:extLst>
            <a:ext uri="{FF2B5EF4-FFF2-40B4-BE49-F238E27FC236}">
              <a16:creationId xmlns:a16="http://schemas.microsoft.com/office/drawing/2014/main" id="{00000000-0008-0000-0100-0000CA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51" name="Text Box 105">
          <a:extLst>
            <a:ext uri="{FF2B5EF4-FFF2-40B4-BE49-F238E27FC236}">
              <a16:creationId xmlns:a16="http://schemas.microsoft.com/office/drawing/2014/main" id="{00000000-0008-0000-0100-0000CB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52" name="Text Box 106">
          <a:extLst>
            <a:ext uri="{FF2B5EF4-FFF2-40B4-BE49-F238E27FC236}">
              <a16:creationId xmlns:a16="http://schemas.microsoft.com/office/drawing/2014/main" id="{00000000-0008-0000-0100-0000CC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53" name="Text Box 107">
          <a:extLst>
            <a:ext uri="{FF2B5EF4-FFF2-40B4-BE49-F238E27FC236}">
              <a16:creationId xmlns:a16="http://schemas.microsoft.com/office/drawing/2014/main" id="{00000000-0008-0000-0100-0000CD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54" name="Text Box 108">
          <a:extLst>
            <a:ext uri="{FF2B5EF4-FFF2-40B4-BE49-F238E27FC236}">
              <a16:creationId xmlns:a16="http://schemas.microsoft.com/office/drawing/2014/main" id="{00000000-0008-0000-0100-0000CE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55" name="Text Box 109">
          <a:extLst>
            <a:ext uri="{FF2B5EF4-FFF2-40B4-BE49-F238E27FC236}">
              <a16:creationId xmlns:a16="http://schemas.microsoft.com/office/drawing/2014/main" id="{00000000-0008-0000-0100-0000CF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56" name="Text Box 110">
          <a:extLst>
            <a:ext uri="{FF2B5EF4-FFF2-40B4-BE49-F238E27FC236}">
              <a16:creationId xmlns:a16="http://schemas.microsoft.com/office/drawing/2014/main" id="{00000000-0008-0000-0100-0000D0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57" name="Text Box 111">
          <a:extLst>
            <a:ext uri="{FF2B5EF4-FFF2-40B4-BE49-F238E27FC236}">
              <a16:creationId xmlns:a16="http://schemas.microsoft.com/office/drawing/2014/main" id="{00000000-0008-0000-0100-0000D1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58" name="Text Box 112">
          <a:extLst>
            <a:ext uri="{FF2B5EF4-FFF2-40B4-BE49-F238E27FC236}">
              <a16:creationId xmlns:a16="http://schemas.microsoft.com/office/drawing/2014/main" id="{00000000-0008-0000-0100-0000D2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59" name="Text Box 113">
          <a:extLst>
            <a:ext uri="{FF2B5EF4-FFF2-40B4-BE49-F238E27FC236}">
              <a16:creationId xmlns:a16="http://schemas.microsoft.com/office/drawing/2014/main" id="{00000000-0008-0000-0100-0000D3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60" name="Text Box 114">
          <a:extLst>
            <a:ext uri="{FF2B5EF4-FFF2-40B4-BE49-F238E27FC236}">
              <a16:creationId xmlns:a16="http://schemas.microsoft.com/office/drawing/2014/main" id="{00000000-0008-0000-0100-0000D4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61" name="Text Box 115">
          <a:extLst>
            <a:ext uri="{FF2B5EF4-FFF2-40B4-BE49-F238E27FC236}">
              <a16:creationId xmlns:a16="http://schemas.microsoft.com/office/drawing/2014/main" id="{00000000-0008-0000-0100-0000D5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62" name="Text Box 116">
          <a:extLst>
            <a:ext uri="{FF2B5EF4-FFF2-40B4-BE49-F238E27FC236}">
              <a16:creationId xmlns:a16="http://schemas.microsoft.com/office/drawing/2014/main" id="{00000000-0008-0000-0100-0000D6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63" name="Text Box 117">
          <a:extLst>
            <a:ext uri="{FF2B5EF4-FFF2-40B4-BE49-F238E27FC236}">
              <a16:creationId xmlns:a16="http://schemas.microsoft.com/office/drawing/2014/main" id="{00000000-0008-0000-0100-0000D7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64" name="Text Box 118">
          <a:extLst>
            <a:ext uri="{FF2B5EF4-FFF2-40B4-BE49-F238E27FC236}">
              <a16:creationId xmlns:a16="http://schemas.microsoft.com/office/drawing/2014/main" id="{00000000-0008-0000-0100-0000D8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65" name="Text Box 119">
          <a:extLst>
            <a:ext uri="{FF2B5EF4-FFF2-40B4-BE49-F238E27FC236}">
              <a16:creationId xmlns:a16="http://schemas.microsoft.com/office/drawing/2014/main" id="{00000000-0008-0000-0100-0000D9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66" name="Text Box 120">
          <a:extLst>
            <a:ext uri="{FF2B5EF4-FFF2-40B4-BE49-F238E27FC236}">
              <a16:creationId xmlns:a16="http://schemas.microsoft.com/office/drawing/2014/main" id="{00000000-0008-0000-0100-0000DA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67" name="Text Box 121">
          <a:extLst>
            <a:ext uri="{FF2B5EF4-FFF2-40B4-BE49-F238E27FC236}">
              <a16:creationId xmlns:a16="http://schemas.microsoft.com/office/drawing/2014/main" id="{00000000-0008-0000-0100-0000DB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68" name="Text Box 122">
          <a:extLst>
            <a:ext uri="{FF2B5EF4-FFF2-40B4-BE49-F238E27FC236}">
              <a16:creationId xmlns:a16="http://schemas.microsoft.com/office/drawing/2014/main" id="{00000000-0008-0000-0100-0000DC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69" name="Text Box 123">
          <a:extLst>
            <a:ext uri="{FF2B5EF4-FFF2-40B4-BE49-F238E27FC236}">
              <a16:creationId xmlns:a16="http://schemas.microsoft.com/office/drawing/2014/main" id="{00000000-0008-0000-0100-0000DD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70" name="Text Box 124">
          <a:extLst>
            <a:ext uri="{FF2B5EF4-FFF2-40B4-BE49-F238E27FC236}">
              <a16:creationId xmlns:a16="http://schemas.microsoft.com/office/drawing/2014/main" id="{00000000-0008-0000-0100-0000DE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71" name="Text Box 125">
          <a:extLst>
            <a:ext uri="{FF2B5EF4-FFF2-40B4-BE49-F238E27FC236}">
              <a16:creationId xmlns:a16="http://schemas.microsoft.com/office/drawing/2014/main" id="{00000000-0008-0000-0100-0000DF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72" name="Text Box 126">
          <a:extLst>
            <a:ext uri="{FF2B5EF4-FFF2-40B4-BE49-F238E27FC236}">
              <a16:creationId xmlns:a16="http://schemas.microsoft.com/office/drawing/2014/main" id="{00000000-0008-0000-0100-0000E0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73" name="Text Box 127">
          <a:extLst>
            <a:ext uri="{FF2B5EF4-FFF2-40B4-BE49-F238E27FC236}">
              <a16:creationId xmlns:a16="http://schemas.microsoft.com/office/drawing/2014/main" id="{00000000-0008-0000-0100-0000E1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74" name="Text Box 128">
          <a:extLst>
            <a:ext uri="{FF2B5EF4-FFF2-40B4-BE49-F238E27FC236}">
              <a16:creationId xmlns:a16="http://schemas.microsoft.com/office/drawing/2014/main" id="{00000000-0008-0000-0100-0000E2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75" name="Text Box 129">
          <a:extLst>
            <a:ext uri="{FF2B5EF4-FFF2-40B4-BE49-F238E27FC236}">
              <a16:creationId xmlns:a16="http://schemas.microsoft.com/office/drawing/2014/main" id="{00000000-0008-0000-0100-0000E3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76" name="Text Box 130">
          <a:extLst>
            <a:ext uri="{FF2B5EF4-FFF2-40B4-BE49-F238E27FC236}">
              <a16:creationId xmlns:a16="http://schemas.microsoft.com/office/drawing/2014/main" id="{00000000-0008-0000-0100-0000E4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77" name="Text Box 131">
          <a:extLst>
            <a:ext uri="{FF2B5EF4-FFF2-40B4-BE49-F238E27FC236}">
              <a16:creationId xmlns:a16="http://schemas.microsoft.com/office/drawing/2014/main" id="{00000000-0008-0000-0100-0000E5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78" name="Text Box 132">
          <a:extLst>
            <a:ext uri="{FF2B5EF4-FFF2-40B4-BE49-F238E27FC236}">
              <a16:creationId xmlns:a16="http://schemas.microsoft.com/office/drawing/2014/main" id="{00000000-0008-0000-0100-0000E6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79" name="Text Box 133">
          <a:extLst>
            <a:ext uri="{FF2B5EF4-FFF2-40B4-BE49-F238E27FC236}">
              <a16:creationId xmlns:a16="http://schemas.microsoft.com/office/drawing/2014/main" id="{00000000-0008-0000-0100-0000E7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80" name="Text Box 134">
          <a:extLst>
            <a:ext uri="{FF2B5EF4-FFF2-40B4-BE49-F238E27FC236}">
              <a16:creationId xmlns:a16="http://schemas.microsoft.com/office/drawing/2014/main" id="{00000000-0008-0000-0100-0000E8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197</xdr:row>
      <xdr:rowOff>38100</xdr:rowOff>
    </xdr:from>
    <xdr:to>
      <xdr:col>2</xdr:col>
      <xdr:colOff>76200</xdr:colOff>
      <xdr:row>198</xdr:row>
      <xdr:rowOff>38100</xdr:rowOff>
    </xdr:to>
    <xdr:sp macro="" textlink="">
      <xdr:nvSpPr>
        <xdr:cNvPr id="2281" name="Text Box 135">
          <a:extLst>
            <a:ext uri="{FF2B5EF4-FFF2-40B4-BE49-F238E27FC236}">
              <a16:creationId xmlns:a16="http://schemas.microsoft.com/office/drawing/2014/main" id="{00000000-0008-0000-0100-0000E9080000}"/>
            </a:ext>
          </a:extLst>
        </xdr:cNvPr>
        <xdr:cNvSpPr txBox="1">
          <a:spLocks noChangeArrowheads="1"/>
        </xdr:cNvSpPr>
      </xdr:nvSpPr>
      <xdr:spPr>
        <a:xfrm>
          <a:off x="4381500" y="85512088"/>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82" name="Text Box 16">
          <a:extLst>
            <a:ext uri="{FF2B5EF4-FFF2-40B4-BE49-F238E27FC236}">
              <a16:creationId xmlns:a16="http://schemas.microsoft.com/office/drawing/2014/main" id="{00000000-0008-0000-0100-0000EA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83" name="Text Box 17">
          <a:extLst>
            <a:ext uri="{FF2B5EF4-FFF2-40B4-BE49-F238E27FC236}">
              <a16:creationId xmlns:a16="http://schemas.microsoft.com/office/drawing/2014/main" id="{00000000-0008-0000-0100-0000EB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84" name="Text Box 18">
          <a:extLst>
            <a:ext uri="{FF2B5EF4-FFF2-40B4-BE49-F238E27FC236}">
              <a16:creationId xmlns:a16="http://schemas.microsoft.com/office/drawing/2014/main" id="{00000000-0008-0000-0100-0000EC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85" name="Text Box 19">
          <a:extLst>
            <a:ext uri="{FF2B5EF4-FFF2-40B4-BE49-F238E27FC236}">
              <a16:creationId xmlns:a16="http://schemas.microsoft.com/office/drawing/2014/main" id="{00000000-0008-0000-0100-0000ED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86" name="Text Box 20">
          <a:extLst>
            <a:ext uri="{FF2B5EF4-FFF2-40B4-BE49-F238E27FC236}">
              <a16:creationId xmlns:a16="http://schemas.microsoft.com/office/drawing/2014/main" id="{00000000-0008-0000-0100-0000EE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87" name="Text Box 21">
          <a:extLst>
            <a:ext uri="{FF2B5EF4-FFF2-40B4-BE49-F238E27FC236}">
              <a16:creationId xmlns:a16="http://schemas.microsoft.com/office/drawing/2014/main" id="{00000000-0008-0000-0100-0000EF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88" name="Text Box 22">
          <a:extLst>
            <a:ext uri="{FF2B5EF4-FFF2-40B4-BE49-F238E27FC236}">
              <a16:creationId xmlns:a16="http://schemas.microsoft.com/office/drawing/2014/main" id="{00000000-0008-0000-0100-0000F0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89" name="Text Box 23">
          <a:extLst>
            <a:ext uri="{FF2B5EF4-FFF2-40B4-BE49-F238E27FC236}">
              <a16:creationId xmlns:a16="http://schemas.microsoft.com/office/drawing/2014/main" id="{00000000-0008-0000-0100-0000F1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90" name="Text Box 24">
          <a:extLst>
            <a:ext uri="{FF2B5EF4-FFF2-40B4-BE49-F238E27FC236}">
              <a16:creationId xmlns:a16="http://schemas.microsoft.com/office/drawing/2014/main" id="{00000000-0008-0000-0100-0000F2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91" name="Text Box 25">
          <a:extLst>
            <a:ext uri="{FF2B5EF4-FFF2-40B4-BE49-F238E27FC236}">
              <a16:creationId xmlns:a16="http://schemas.microsoft.com/office/drawing/2014/main" id="{00000000-0008-0000-0100-0000F3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92" name="Text Box 26">
          <a:extLst>
            <a:ext uri="{FF2B5EF4-FFF2-40B4-BE49-F238E27FC236}">
              <a16:creationId xmlns:a16="http://schemas.microsoft.com/office/drawing/2014/main" id="{00000000-0008-0000-0100-0000F4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93" name="Text Box 27">
          <a:extLst>
            <a:ext uri="{FF2B5EF4-FFF2-40B4-BE49-F238E27FC236}">
              <a16:creationId xmlns:a16="http://schemas.microsoft.com/office/drawing/2014/main" id="{00000000-0008-0000-0100-0000F5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94" name="Text Box 28">
          <a:extLst>
            <a:ext uri="{FF2B5EF4-FFF2-40B4-BE49-F238E27FC236}">
              <a16:creationId xmlns:a16="http://schemas.microsoft.com/office/drawing/2014/main" id="{00000000-0008-0000-0100-0000F6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95" name="Text Box 29">
          <a:extLst>
            <a:ext uri="{FF2B5EF4-FFF2-40B4-BE49-F238E27FC236}">
              <a16:creationId xmlns:a16="http://schemas.microsoft.com/office/drawing/2014/main" id="{00000000-0008-0000-0100-0000F7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96" name="Text Box 30">
          <a:extLst>
            <a:ext uri="{FF2B5EF4-FFF2-40B4-BE49-F238E27FC236}">
              <a16:creationId xmlns:a16="http://schemas.microsoft.com/office/drawing/2014/main" id="{00000000-0008-0000-0100-0000F8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97" name="Text Box 31">
          <a:extLst>
            <a:ext uri="{FF2B5EF4-FFF2-40B4-BE49-F238E27FC236}">
              <a16:creationId xmlns:a16="http://schemas.microsoft.com/office/drawing/2014/main" id="{00000000-0008-0000-0100-0000F9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98" name="Text Box 32">
          <a:extLst>
            <a:ext uri="{FF2B5EF4-FFF2-40B4-BE49-F238E27FC236}">
              <a16:creationId xmlns:a16="http://schemas.microsoft.com/office/drawing/2014/main" id="{00000000-0008-0000-0100-0000FA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299" name="Text Box 33">
          <a:extLst>
            <a:ext uri="{FF2B5EF4-FFF2-40B4-BE49-F238E27FC236}">
              <a16:creationId xmlns:a16="http://schemas.microsoft.com/office/drawing/2014/main" id="{00000000-0008-0000-0100-0000FB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00" name="Text Box 34">
          <a:extLst>
            <a:ext uri="{FF2B5EF4-FFF2-40B4-BE49-F238E27FC236}">
              <a16:creationId xmlns:a16="http://schemas.microsoft.com/office/drawing/2014/main" id="{00000000-0008-0000-0100-0000FC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01" name="Text Box 35">
          <a:extLst>
            <a:ext uri="{FF2B5EF4-FFF2-40B4-BE49-F238E27FC236}">
              <a16:creationId xmlns:a16="http://schemas.microsoft.com/office/drawing/2014/main" id="{00000000-0008-0000-0100-0000FD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02" name="Text Box 36">
          <a:extLst>
            <a:ext uri="{FF2B5EF4-FFF2-40B4-BE49-F238E27FC236}">
              <a16:creationId xmlns:a16="http://schemas.microsoft.com/office/drawing/2014/main" id="{00000000-0008-0000-0100-0000FE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03" name="Text Box 37">
          <a:extLst>
            <a:ext uri="{FF2B5EF4-FFF2-40B4-BE49-F238E27FC236}">
              <a16:creationId xmlns:a16="http://schemas.microsoft.com/office/drawing/2014/main" id="{00000000-0008-0000-0100-0000FF08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04" name="Text Box 38">
          <a:extLst>
            <a:ext uri="{FF2B5EF4-FFF2-40B4-BE49-F238E27FC236}">
              <a16:creationId xmlns:a16="http://schemas.microsoft.com/office/drawing/2014/main" id="{00000000-0008-0000-0100-000000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05" name="Text Box 39">
          <a:extLst>
            <a:ext uri="{FF2B5EF4-FFF2-40B4-BE49-F238E27FC236}">
              <a16:creationId xmlns:a16="http://schemas.microsoft.com/office/drawing/2014/main" id="{00000000-0008-0000-0100-000001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06" name="Text Box 40">
          <a:extLst>
            <a:ext uri="{FF2B5EF4-FFF2-40B4-BE49-F238E27FC236}">
              <a16:creationId xmlns:a16="http://schemas.microsoft.com/office/drawing/2014/main" id="{00000000-0008-0000-0100-000002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07" name="Text Box 41">
          <a:extLst>
            <a:ext uri="{FF2B5EF4-FFF2-40B4-BE49-F238E27FC236}">
              <a16:creationId xmlns:a16="http://schemas.microsoft.com/office/drawing/2014/main" id="{00000000-0008-0000-0100-000003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08" name="Text Box 42">
          <a:extLst>
            <a:ext uri="{FF2B5EF4-FFF2-40B4-BE49-F238E27FC236}">
              <a16:creationId xmlns:a16="http://schemas.microsoft.com/office/drawing/2014/main" id="{00000000-0008-0000-0100-000004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09" name="Text Box 43">
          <a:extLst>
            <a:ext uri="{FF2B5EF4-FFF2-40B4-BE49-F238E27FC236}">
              <a16:creationId xmlns:a16="http://schemas.microsoft.com/office/drawing/2014/main" id="{00000000-0008-0000-0100-000005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10" name="Text Box 44">
          <a:extLst>
            <a:ext uri="{FF2B5EF4-FFF2-40B4-BE49-F238E27FC236}">
              <a16:creationId xmlns:a16="http://schemas.microsoft.com/office/drawing/2014/main" id="{00000000-0008-0000-0100-000006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11" name="Text Box 45">
          <a:extLst>
            <a:ext uri="{FF2B5EF4-FFF2-40B4-BE49-F238E27FC236}">
              <a16:creationId xmlns:a16="http://schemas.microsoft.com/office/drawing/2014/main" id="{00000000-0008-0000-0100-000007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12" name="Text Box 46">
          <a:extLst>
            <a:ext uri="{FF2B5EF4-FFF2-40B4-BE49-F238E27FC236}">
              <a16:creationId xmlns:a16="http://schemas.microsoft.com/office/drawing/2014/main" id="{00000000-0008-0000-0100-000008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13" name="Text Box 47">
          <a:extLst>
            <a:ext uri="{FF2B5EF4-FFF2-40B4-BE49-F238E27FC236}">
              <a16:creationId xmlns:a16="http://schemas.microsoft.com/office/drawing/2014/main" id="{00000000-0008-0000-0100-000009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14" name="Text Box 48">
          <a:extLst>
            <a:ext uri="{FF2B5EF4-FFF2-40B4-BE49-F238E27FC236}">
              <a16:creationId xmlns:a16="http://schemas.microsoft.com/office/drawing/2014/main" id="{00000000-0008-0000-0100-00000A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15" name="Text Box 49">
          <a:extLst>
            <a:ext uri="{FF2B5EF4-FFF2-40B4-BE49-F238E27FC236}">
              <a16:creationId xmlns:a16="http://schemas.microsoft.com/office/drawing/2014/main" id="{00000000-0008-0000-0100-00000B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16" name="Text Box 50">
          <a:extLst>
            <a:ext uri="{FF2B5EF4-FFF2-40B4-BE49-F238E27FC236}">
              <a16:creationId xmlns:a16="http://schemas.microsoft.com/office/drawing/2014/main" id="{00000000-0008-0000-0100-00000C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17" name="Text Box 51">
          <a:extLst>
            <a:ext uri="{FF2B5EF4-FFF2-40B4-BE49-F238E27FC236}">
              <a16:creationId xmlns:a16="http://schemas.microsoft.com/office/drawing/2014/main" id="{00000000-0008-0000-0100-00000D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18" name="Text Box 52">
          <a:extLst>
            <a:ext uri="{FF2B5EF4-FFF2-40B4-BE49-F238E27FC236}">
              <a16:creationId xmlns:a16="http://schemas.microsoft.com/office/drawing/2014/main" id="{00000000-0008-0000-0100-00000E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19" name="Text Box 53">
          <a:extLst>
            <a:ext uri="{FF2B5EF4-FFF2-40B4-BE49-F238E27FC236}">
              <a16:creationId xmlns:a16="http://schemas.microsoft.com/office/drawing/2014/main" id="{00000000-0008-0000-0100-00000F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20" name="Text Box 54">
          <a:extLst>
            <a:ext uri="{FF2B5EF4-FFF2-40B4-BE49-F238E27FC236}">
              <a16:creationId xmlns:a16="http://schemas.microsoft.com/office/drawing/2014/main" id="{00000000-0008-0000-0100-000010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21" name="Text Box 55">
          <a:extLst>
            <a:ext uri="{FF2B5EF4-FFF2-40B4-BE49-F238E27FC236}">
              <a16:creationId xmlns:a16="http://schemas.microsoft.com/office/drawing/2014/main" id="{00000000-0008-0000-0100-000011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22" name="Text Box 56">
          <a:extLst>
            <a:ext uri="{FF2B5EF4-FFF2-40B4-BE49-F238E27FC236}">
              <a16:creationId xmlns:a16="http://schemas.microsoft.com/office/drawing/2014/main" id="{00000000-0008-0000-0100-000012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23" name="Text Box 57">
          <a:extLst>
            <a:ext uri="{FF2B5EF4-FFF2-40B4-BE49-F238E27FC236}">
              <a16:creationId xmlns:a16="http://schemas.microsoft.com/office/drawing/2014/main" id="{00000000-0008-0000-0100-000013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24" name="Text Box 58">
          <a:extLst>
            <a:ext uri="{FF2B5EF4-FFF2-40B4-BE49-F238E27FC236}">
              <a16:creationId xmlns:a16="http://schemas.microsoft.com/office/drawing/2014/main" id="{00000000-0008-0000-0100-000014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25" name="Text Box 59">
          <a:extLst>
            <a:ext uri="{FF2B5EF4-FFF2-40B4-BE49-F238E27FC236}">
              <a16:creationId xmlns:a16="http://schemas.microsoft.com/office/drawing/2014/main" id="{00000000-0008-0000-0100-000015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26" name="Text Box 60">
          <a:extLst>
            <a:ext uri="{FF2B5EF4-FFF2-40B4-BE49-F238E27FC236}">
              <a16:creationId xmlns:a16="http://schemas.microsoft.com/office/drawing/2014/main" id="{00000000-0008-0000-0100-000016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27" name="Text Box 61">
          <a:extLst>
            <a:ext uri="{FF2B5EF4-FFF2-40B4-BE49-F238E27FC236}">
              <a16:creationId xmlns:a16="http://schemas.microsoft.com/office/drawing/2014/main" id="{00000000-0008-0000-0100-000017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28" name="Text Box 62">
          <a:extLst>
            <a:ext uri="{FF2B5EF4-FFF2-40B4-BE49-F238E27FC236}">
              <a16:creationId xmlns:a16="http://schemas.microsoft.com/office/drawing/2014/main" id="{00000000-0008-0000-0100-000018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29" name="Text Box 63">
          <a:extLst>
            <a:ext uri="{FF2B5EF4-FFF2-40B4-BE49-F238E27FC236}">
              <a16:creationId xmlns:a16="http://schemas.microsoft.com/office/drawing/2014/main" id="{00000000-0008-0000-0100-000019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30" name="Text Box 64">
          <a:extLst>
            <a:ext uri="{FF2B5EF4-FFF2-40B4-BE49-F238E27FC236}">
              <a16:creationId xmlns:a16="http://schemas.microsoft.com/office/drawing/2014/main" id="{00000000-0008-0000-0100-00001A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31" name="Text Box 65">
          <a:extLst>
            <a:ext uri="{FF2B5EF4-FFF2-40B4-BE49-F238E27FC236}">
              <a16:creationId xmlns:a16="http://schemas.microsoft.com/office/drawing/2014/main" id="{00000000-0008-0000-0100-00001B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32" name="Text Box 66">
          <a:extLst>
            <a:ext uri="{FF2B5EF4-FFF2-40B4-BE49-F238E27FC236}">
              <a16:creationId xmlns:a16="http://schemas.microsoft.com/office/drawing/2014/main" id="{00000000-0008-0000-0100-00001C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33" name="Text Box 67">
          <a:extLst>
            <a:ext uri="{FF2B5EF4-FFF2-40B4-BE49-F238E27FC236}">
              <a16:creationId xmlns:a16="http://schemas.microsoft.com/office/drawing/2014/main" id="{00000000-0008-0000-0100-00001D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34" name="Text Box 68">
          <a:extLst>
            <a:ext uri="{FF2B5EF4-FFF2-40B4-BE49-F238E27FC236}">
              <a16:creationId xmlns:a16="http://schemas.microsoft.com/office/drawing/2014/main" id="{00000000-0008-0000-0100-00001E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35" name="Text Box 69">
          <a:extLst>
            <a:ext uri="{FF2B5EF4-FFF2-40B4-BE49-F238E27FC236}">
              <a16:creationId xmlns:a16="http://schemas.microsoft.com/office/drawing/2014/main" id="{00000000-0008-0000-0100-00001F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36" name="Text Box 70">
          <a:extLst>
            <a:ext uri="{FF2B5EF4-FFF2-40B4-BE49-F238E27FC236}">
              <a16:creationId xmlns:a16="http://schemas.microsoft.com/office/drawing/2014/main" id="{00000000-0008-0000-0100-000020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37" name="Text Box 71">
          <a:extLst>
            <a:ext uri="{FF2B5EF4-FFF2-40B4-BE49-F238E27FC236}">
              <a16:creationId xmlns:a16="http://schemas.microsoft.com/office/drawing/2014/main" id="{00000000-0008-0000-0100-000021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38" name="Text Box 72">
          <a:extLst>
            <a:ext uri="{FF2B5EF4-FFF2-40B4-BE49-F238E27FC236}">
              <a16:creationId xmlns:a16="http://schemas.microsoft.com/office/drawing/2014/main" id="{00000000-0008-0000-0100-000022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39" name="Text Box 73">
          <a:extLst>
            <a:ext uri="{FF2B5EF4-FFF2-40B4-BE49-F238E27FC236}">
              <a16:creationId xmlns:a16="http://schemas.microsoft.com/office/drawing/2014/main" id="{00000000-0008-0000-0100-000023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40" name="Text Box 74">
          <a:extLst>
            <a:ext uri="{FF2B5EF4-FFF2-40B4-BE49-F238E27FC236}">
              <a16:creationId xmlns:a16="http://schemas.microsoft.com/office/drawing/2014/main" id="{00000000-0008-0000-0100-000024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41" name="Text Box 75">
          <a:extLst>
            <a:ext uri="{FF2B5EF4-FFF2-40B4-BE49-F238E27FC236}">
              <a16:creationId xmlns:a16="http://schemas.microsoft.com/office/drawing/2014/main" id="{00000000-0008-0000-0100-000025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42" name="Text Box 76">
          <a:extLst>
            <a:ext uri="{FF2B5EF4-FFF2-40B4-BE49-F238E27FC236}">
              <a16:creationId xmlns:a16="http://schemas.microsoft.com/office/drawing/2014/main" id="{00000000-0008-0000-0100-000026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43" name="Text Box 77">
          <a:extLst>
            <a:ext uri="{FF2B5EF4-FFF2-40B4-BE49-F238E27FC236}">
              <a16:creationId xmlns:a16="http://schemas.microsoft.com/office/drawing/2014/main" id="{00000000-0008-0000-0100-000027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44" name="Text Box 78">
          <a:extLst>
            <a:ext uri="{FF2B5EF4-FFF2-40B4-BE49-F238E27FC236}">
              <a16:creationId xmlns:a16="http://schemas.microsoft.com/office/drawing/2014/main" id="{00000000-0008-0000-0100-000028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45" name="Text Box 79">
          <a:extLst>
            <a:ext uri="{FF2B5EF4-FFF2-40B4-BE49-F238E27FC236}">
              <a16:creationId xmlns:a16="http://schemas.microsoft.com/office/drawing/2014/main" id="{00000000-0008-0000-0100-000029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46" name="Text Box 80">
          <a:extLst>
            <a:ext uri="{FF2B5EF4-FFF2-40B4-BE49-F238E27FC236}">
              <a16:creationId xmlns:a16="http://schemas.microsoft.com/office/drawing/2014/main" id="{00000000-0008-0000-0100-00002A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47" name="Text Box 81">
          <a:extLst>
            <a:ext uri="{FF2B5EF4-FFF2-40B4-BE49-F238E27FC236}">
              <a16:creationId xmlns:a16="http://schemas.microsoft.com/office/drawing/2014/main" id="{00000000-0008-0000-0100-00002B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48" name="Text Box 82">
          <a:extLst>
            <a:ext uri="{FF2B5EF4-FFF2-40B4-BE49-F238E27FC236}">
              <a16:creationId xmlns:a16="http://schemas.microsoft.com/office/drawing/2014/main" id="{00000000-0008-0000-0100-00002C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49" name="Text Box 83">
          <a:extLst>
            <a:ext uri="{FF2B5EF4-FFF2-40B4-BE49-F238E27FC236}">
              <a16:creationId xmlns:a16="http://schemas.microsoft.com/office/drawing/2014/main" id="{00000000-0008-0000-0100-00002D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50" name="Text Box 84">
          <a:extLst>
            <a:ext uri="{FF2B5EF4-FFF2-40B4-BE49-F238E27FC236}">
              <a16:creationId xmlns:a16="http://schemas.microsoft.com/office/drawing/2014/main" id="{00000000-0008-0000-0100-00002E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51" name="Text Box 85">
          <a:extLst>
            <a:ext uri="{FF2B5EF4-FFF2-40B4-BE49-F238E27FC236}">
              <a16:creationId xmlns:a16="http://schemas.microsoft.com/office/drawing/2014/main" id="{00000000-0008-0000-0100-00002F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52" name="Text Box 86">
          <a:extLst>
            <a:ext uri="{FF2B5EF4-FFF2-40B4-BE49-F238E27FC236}">
              <a16:creationId xmlns:a16="http://schemas.microsoft.com/office/drawing/2014/main" id="{00000000-0008-0000-0100-000030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53" name="Text Box 87">
          <a:extLst>
            <a:ext uri="{FF2B5EF4-FFF2-40B4-BE49-F238E27FC236}">
              <a16:creationId xmlns:a16="http://schemas.microsoft.com/office/drawing/2014/main" id="{00000000-0008-0000-0100-000031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54" name="Text Box 88">
          <a:extLst>
            <a:ext uri="{FF2B5EF4-FFF2-40B4-BE49-F238E27FC236}">
              <a16:creationId xmlns:a16="http://schemas.microsoft.com/office/drawing/2014/main" id="{00000000-0008-0000-0100-000032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55" name="Text Box 89">
          <a:extLst>
            <a:ext uri="{FF2B5EF4-FFF2-40B4-BE49-F238E27FC236}">
              <a16:creationId xmlns:a16="http://schemas.microsoft.com/office/drawing/2014/main" id="{00000000-0008-0000-0100-000033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56" name="Text Box 90">
          <a:extLst>
            <a:ext uri="{FF2B5EF4-FFF2-40B4-BE49-F238E27FC236}">
              <a16:creationId xmlns:a16="http://schemas.microsoft.com/office/drawing/2014/main" id="{00000000-0008-0000-0100-000034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57" name="Text Box 91">
          <a:extLst>
            <a:ext uri="{FF2B5EF4-FFF2-40B4-BE49-F238E27FC236}">
              <a16:creationId xmlns:a16="http://schemas.microsoft.com/office/drawing/2014/main" id="{00000000-0008-0000-0100-000035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58" name="Text Box 92">
          <a:extLst>
            <a:ext uri="{FF2B5EF4-FFF2-40B4-BE49-F238E27FC236}">
              <a16:creationId xmlns:a16="http://schemas.microsoft.com/office/drawing/2014/main" id="{00000000-0008-0000-0100-000036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59" name="Text Box 93">
          <a:extLst>
            <a:ext uri="{FF2B5EF4-FFF2-40B4-BE49-F238E27FC236}">
              <a16:creationId xmlns:a16="http://schemas.microsoft.com/office/drawing/2014/main" id="{00000000-0008-0000-0100-000037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60" name="Text Box 94">
          <a:extLst>
            <a:ext uri="{FF2B5EF4-FFF2-40B4-BE49-F238E27FC236}">
              <a16:creationId xmlns:a16="http://schemas.microsoft.com/office/drawing/2014/main" id="{00000000-0008-0000-0100-000038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61" name="Text Box 95">
          <a:extLst>
            <a:ext uri="{FF2B5EF4-FFF2-40B4-BE49-F238E27FC236}">
              <a16:creationId xmlns:a16="http://schemas.microsoft.com/office/drawing/2014/main" id="{00000000-0008-0000-0100-000039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62" name="Text Box 96">
          <a:extLst>
            <a:ext uri="{FF2B5EF4-FFF2-40B4-BE49-F238E27FC236}">
              <a16:creationId xmlns:a16="http://schemas.microsoft.com/office/drawing/2014/main" id="{00000000-0008-0000-0100-00003A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63" name="Text Box 97">
          <a:extLst>
            <a:ext uri="{FF2B5EF4-FFF2-40B4-BE49-F238E27FC236}">
              <a16:creationId xmlns:a16="http://schemas.microsoft.com/office/drawing/2014/main" id="{00000000-0008-0000-0100-00003B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64" name="Text Box 98">
          <a:extLst>
            <a:ext uri="{FF2B5EF4-FFF2-40B4-BE49-F238E27FC236}">
              <a16:creationId xmlns:a16="http://schemas.microsoft.com/office/drawing/2014/main" id="{00000000-0008-0000-0100-00003C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65" name="Text Box 99">
          <a:extLst>
            <a:ext uri="{FF2B5EF4-FFF2-40B4-BE49-F238E27FC236}">
              <a16:creationId xmlns:a16="http://schemas.microsoft.com/office/drawing/2014/main" id="{00000000-0008-0000-0100-00003D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66" name="Text Box 100">
          <a:extLst>
            <a:ext uri="{FF2B5EF4-FFF2-40B4-BE49-F238E27FC236}">
              <a16:creationId xmlns:a16="http://schemas.microsoft.com/office/drawing/2014/main" id="{00000000-0008-0000-0100-00003E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67" name="Text Box 101">
          <a:extLst>
            <a:ext uri="{FF2B5EF4-FFF2-40B4-BE49-F238E27FC236}">
              <a16:creationId xmlns:a16="http://schemas.microsoft.com/office/drawing/2014/main" id="{00000000-0008-0000-0100-00003F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68" name="Text Box 102">
          <a:extLst>
            <a:ext uri="{FF2B5EF4-FFF2-40B4-BE49-F238E27FC236}">
              <a16:creationId xmlns:a16="http://schemas.microsoft.com/office/drawing/2014/main" id="{00000000-0008-0000-0100-000040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69" name="Text Box 103">
          <a:extLst>
            <a:ext uri="{FF2B5EF4-FFF2-40B4-BE49-F238E27FC236}">
              <a16:creationId xmlns:a16="http://schemas.microsoft.com/office/drawing/2014/main" id="{00000000-0008-0000-0100-000041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70" name="Text Box 104">
          <a:extLst>
            <a:ext uri="{FF2B5EF4-FFF2-40B4-BE49-F238E27FC236}">
              <a16:creationId xmlns:a16="http://schemas.microsoft.com/office/drawing/2014/main" id="{00000000-0008-0000-0100-000042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71" name="Text Box 105">
          <a:extLst>
            <a:ext uri="{FF2B5EF4-FFF2-40B4-BE49-F238E27FC236}">
              <a16:creationId xmlns:a16="http://schemas.microsoft.com/office/drawing/2014/main" id="{00000000-0008-0000-0100-000043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72" name="Text Box 106">
          <a:extLst>
            <a:ext uri="{FF2B5EF4-FFF2-40B4-BE49-F238E27FC236}">
              <a16:creationId xmlns:a16="http://schemas.microsoft.com/office/drawing/2014/main" id="{00000000-0008-0000-0100-000044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73" name="Text Box 107">
          <a:extLst>
            <a:ext uri="{FF2B5EF4-FFF2-40B4-BE49-F238E27FC236}">
              <a16:creationId xmlns:a16="http://schemas.microsoft.com/office/drawing/2014/main" id="{00000000-0008-0000-0100-000045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74" name="Text Box 108">
          <a:extLst>
            <a:ext uri="{FF2B5EF4-FFF2-40B4-BE49-F238E27FC236}">
              <a16:creationId xmlns:a16="http://schemas.microsoft.com/office/drawing/2014/main" id="{00000000-0008-0000-0100-000046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75" name="Text Box 109">
          <a:extLst>
            <a:ext uri="{FF2B5EF4-FFF2-40B4-BE49-F238E27FC236}">
              <a16:creationId xmlns:a16="http://schemas.microsoft.com/office/drawing/2014/main" id="{00000000-0008-0000-0100-000047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76" name="Text Box 110">
          <a:extLst>
            <a:ext uri="{FF2B5EF4-FFF2-40B4-BE49-F238E27FC236}">
              <a16:creationId xmlns:a16="http://schemas.microsoft.com/office/drawing/2014/main" id="{00000000-0008-0000-0100-000048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77" name="Text Box 111">
          <a:extLst>
            <a:ext uri="{FF2B5EF4-FFF2-40B4-BE49-F238E27FC236}">
              <a16:creationId xmlns:a16="http://schemas.microsoft.com/office/drawing/2014/main" id="{00000000-0008-0000-0100-000049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78" name="Text Box 112">
          <a:extLst>
            <a:ext uri="{FF2B5EF4-FFF2-40B4-BE49-F238E27FC236}">
              <a16:creationId xmlns:a16="http://schemas.microsoft.com/office/drawing/2014/main" id="{00000000-0008-0000-0100-00004A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79" name="Text Box 113">
          <a:extLst>
            <a:ext uri="{FF2B5EF4-FFF2-40B4-BE49-F238E27FC236}">
              <a16:creationId xmlns:a16="http://schemas.microsoft.com/office/drawing/2014/main" id="{00000000-0008-0000-0100-00004B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80" name="Text Box 114">
          <a:extLst>
            <a:ext uri="{FF2B5EF4-FFF2-40B4-BE49-F238E27FC236}">
              <a16:creationId xmlns:a16="http://schemas.microsoft.com/office/drawing/2014/main" id="{00000000-0008-0000-0100-00004C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81" name="Text Box 115">
          <a:extLst>
            <a:ext uri="{FF2B5EF4-FFF2-40B4-BE49-F238E27FC236}">
              <a16:creationId xmlns:a16="http://schemas.microsoft.com/office/drawing/2014/main" id="{00000000-0008-0000-0100-00004D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82" name="Text Box 116">
          <a:extLst>
            <a:ext uri="{FF2B5EF4-FFF2-40B4-BE49-F238E27FC236}">
              <a16:creationId xmlns:a16="http://schemas.microsoft.com/office/drawing/2014/main" id="{00000000-0008-0000-0100-00004E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83" name="Text Box 117">
          <a:extLst>
            <a:ext uri="{FF2B5EF4-FFF2-40B4-BE49-F238E27FC236}">
              <a16:creationId xmlns:a16="http://schemas.microsoft.com/office/drawing/2014/main" id="{00000000-0008-0000-0100-00004F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84" name="Text Box 118">
          <a:extLst>
            <a:ext uri="{FF2B5EF4-FFF2-40B4-BE49-F238E27FC236}">
              <a16:creationId xmlns:a16="http://schemas.microsoft.com/office/drawing/2014/main" id="{00000000-0008-0000-0100-000050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85" name="Text Box 119">
          <a:extLst>
            <a:ext uri="{FF2B5EF4-FFF2-40B4-BE49-F238E27FC236}">
              <a16:creationId xmlns:a16="http://schemas.microsoft.com/office/drawing/2014/main" id="{00000000-0008-0000-0100-000051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86" name="Text Box 120">
          <a:extLst>
            <a:ext uri="{FF2B5EF4-FFF2-40B4-BE49-F238E27FC236}">
              <a16:creationId xmlns:a16="http://schemas.microsoft.com/office/drawing/2014/main" id="{00000000-0008-0000-0100-000052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87" name="Text Box 121">
          <a:extLst>
            <a:ext uri="{FF2B5EF4-FFF2-40B4-BE49-F238E27FC236}">
              <a16:creationId xmlns:a16="http://schemas.microsoft.com/office/drawing/2014/main" id="{00000000-0008-0000-0100-000053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88" name="Text Box 122">
          <a:extLst>
            <a:ext uri="{FF2B5EF4-FFF2-40B4-BE49-F238E27FC236}">
              <a16:creationId xmlns:a16="http://schemas.microsoft.com/office/drawing/2014/main" id="{00000000-0008-0000-0100-000054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89" name="Text Box 123">
          <a:extLst>
            <a:ext uri="{FF2B5EF4-FFF2-40B4-BE49-F238E27FC236}">
              <a16:creationId xmlns:a16="http://schemas.microsoft.com/office/drawing/2014/main" id="{00000000-0008-0000-0100-000055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90" name="Text Box 124">
          <a:extLst>
            <a:ext uri="{FF2B5EF4-FFF2-40B4-BE49-F238E27FC236}">
              <a16:creationId xmlns:a16="http://schemas.microsoft.com/office/drawing/2014/main" id="{00000000-0008-0000-0100-000056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91" name="Text Box 125">
          <a:extLst>
            <a:ext uri="{FF2B5EF4-FFF2-40B4-BE49-F238E27FC236}">
              <a16:creationId xmlns:a16="http://schemas.microsoft.com/office/drawing/2014/main" id="{00000000-0008-0000-0100-000057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92" name="Text Box 126">
          <a:extLst>
            <a:ext uri="{FF2B5EF4-FFF2-40B4-BE49-F238E27FC236}">
              <a16:creationId xmlns:a16="http://schemas.microsoft.com/office/drawing/2014/main" id="{00000000-0008-0000-0100-000058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93" name="Text Box 127">
          <a:extLst>
            <a:ext uri="{FF2B5EF4-FFF2-40B4-BE49-F238E27FC236}">
              <a16:creationId xmlns:a16="http://schemas.microsoft.com/office/drawing/2014/main" id="{00000000-0008-0000-0100-000059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94" name="Text Box 128">
          <a:extLst>
            <a:ext uri="{FF2B5EF4-FFF2-40B4-BE49-F238E27FC236}">
              <a16:creationId xmlns:a16="http://schemas.microsoft.com/office/drawing/2014/main" id="{00000000-0008-0000-0100-00005A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95" name="Text Box 129">
          <a:extLst>
            <a:ext uri="{FF2B5EF4-FFF2-40B4-BE49-F238E27FC236}">
              <a16:creationId xmlns:a16="http://schemas.microsoft.com/office/drawing/2014/main" id="{00000000-0008-0000-0100-00005B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96" name="Text Box 130">
          <a:extLst>
            <a:ext uri="{FF2B5EF4-FFF2-40B4-BE49-F238E27FC236}">
              <a16:creationId xmlns:a16="http://schemas.microsoft.com/office/drawing/2014/main" id="{00000000-0008-0000-0100-00005C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97" name="Text Box 131">
          <a:extLst>
            <a:ext uri="{FF2B5EF4-FFF2-40B4-BE49-F238E27FC236}">
              <a16:creationId xmlns:a16="http://schemas.microsoft.com/office/drawing/2014/main" id="{00000000-0008-0000-0100-00005D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98" name="Text Box 132">
          <a:extLst>
            <a:ext uri="{FF2B5EF4-FFF2-40B4-BE49-F238E27FC236}">
              <a16:creationId xmlns:a16="http://schemas.microsoft.com/office/drawing/2014/main" id="{00000000-0008-0000-0100-00005E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399" name="Text Box 133">
          <a:extLst>
            <a:ext uri="{FF2B5EF4-FFF2-40B4-BE49-F238E27FC236}">
              <a16:creationId xmlns:a16="http://schemas.microsoft.com/office/drawing/2014/main" id="{00000000-0008-0000-0100-00005F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400" name="Text Box 134">
          <a:extLst>
            <a:ext uri="{FF2B5EF4-FFF2-40B4-BE49-F238E27FC236}">
              <a16:creationId xmlns:a16="http://schemas.microsoft.com/office/drawing/2014/main" id="{00000000-0008-0000-0100-000060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2</xdr:col>
      <xdr:colOff>0</xdr:colOff>
      <xdr:row>190</xdr:row>
      <xdr:rowOff>76200</xdr:rowOff>
    </xdr:from>
    <xdr:to>
      <xdr:col>2</xdr:col>
      <xdr:colOff>76200</xdr:colOff>
      <xdr:row>191</xdr:row>
      <xdr:rowOff>76200</xdr:rowOff>
    </xdr:to>
    <xdr:sp macro="" textlink="">
      <xdr:nvSpPr>
        <xdr:cNvPr id="2401" name="Text Box 135">
          <a:extLst>
            <a:ext uri="{FF2B5EF4-FFF2-40B4-BE49-F238E27FC236}">
              <a16:creationId xmlns:a16="http://schemas.microsoft.com/office/drawing/2014/main" id="{00000000-0008-0000-0100-000061090000}"/>
            </a:ext>
          </a:extLst>
        </xdr:cNvPr>
        <xdr:cNvSpPr txBox="1">
          <a:spLocks noChangeArrowheads="1"/>
        </xdr:cNvSpPr>
      </xdr:nvSpPr>
      <xdr:spPr>
        <a:xfrm>
          <a:off x="4381500" y="83461412"/>
          <a:ext cx="76200" cy="190500"/>
        </a:xfrm>
        <a:prstGeom prst="rect">
          <a:avLst/>
        </a:prstGeom>
        <a:noFill/>
        <a:ln w="9525">
          <a:noFill/>
          <a:miter lim="800000"/>
        </a:ln>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02" name="Text Box 1">
          <a:extLst>
            <a:ext uri="{FF2B5EF4-FFF2-40B4-BE49-F238E27FC236}">
              <a16:creationId xmlns:a16="http://schemas.microsoft.com/office/drawing/2014/main" id="{00000000-0008-0000-0100-000062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03" name="Text Box 2">
          <a:extLst>
            <a:ext uri="{FF2B5EF4-FFF2-40B4-BE49-F238E27FC236}">
              <a16:creationId xmlns:a16="http://schemas.microsoft.com/office/drawing/2014/main" id="{00000000-0008-0000-0100-000063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04" name="Text Box 3">
          <a:extLst>
            <a:ext uri="{FF2B5EF4-FFF2-40B4-BE49-F238E27FC236}">
              <a16:creationId xmlns:a16="http://schemas.microsoft.com/office/drawing/2014/main" id="{00000000-0008-0000-0100-000064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05" name="Text Box 4">
          <a:extLst>
            <a:ext uri="{FF2B5EF4-FFF2-40B4-BE49-F238E27FC236}">
              <a16:creationId xmlns:a16="http://schemas.microsoft.com/office/drawing/2014/main" id="{00000000-0008-0000-0100-000065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06" name="Text Box 5">
          <a:extLst>
            <a:ext uri="{FF2B5EF4-FFF2-40B4-BE49-F238E27FC236}">
              <a16:creationId xmlns:a16="http://schemas.microsoft.com/office/drawing/2014/main" id="{00000000-0008-0000-0100-000066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07" name="Text Box 6">
          <a:extLst>
            <a:ext uri="{FF2B5EF4-FFF2-40B4-BE49-F238E27FC236}">
              <a16:creationId xmlns:a16="http://schemas.microsoft.com/office/drawing/2014/main" id="{00000000-0008-0000-0100-000067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08" name="Text Box 7">
          <a:extLst>
            <a:ext uri="{FF2B5EF4-FFF2-40B4-BE49-F238E27FC236}">
              <a16:creationId xmlns:a16="http://schemas.microsoft.com/office/drawing/2014/main" id="{00000000-0008-0000-0100-000068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09" name="Text Box 8">
          <a:extLst>
            <a:ext uri="{FF2B5EF4-FFF2-40B4-BE49-F238E27FC236}">
              <a16:creationId xmlns:a16="http://schemas.microsoft.com/office/drawing/2014/main" id="{00000000-0008-0000-0100-000069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10" name="Text Box 9">
          <a:extLst>
            <a:ext uri="{FF2B5EF4-FFF2-40B4-BE49-F238E27FC236}">
              <a16:creationId xmlns:a16="http://schemas.microsoft.com/office/drawing/2014/main" id="{00000000-0008-0000-0100-00006A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11" name="Text Box 10">
          <a:extLst>
            <a:ext uri="{FF2B5EF4-FFF2-40B4-BE49-F238E27FC236}">
              <a16:creationId xmlns:a16="http://schemas.microsoft.com/office/drawing/2014/main" id="{00000000-0008-0000-0100-00006B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12" name="Text Box 11">
          <a:extLst>
            <a:ext uri="{FF2B5EF4-FFF2-40B4-BE49-F238E27FC236}">
              <a16:creationId xmlns:a16="http://schemas.microsoft.com/office/drawing/2014/main" id="{00000000-0008-0000-0100-00006C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13" name="Text Box 12">
          <a:extLst>
            <a:ext uri="{FF2B5EF4-FFF2-40B4-BE49-F238E27FC236}">
              <a16:creationId xmlns:a16="http://schemas.microsoft.com/office/drawing/2014/main" id="{00000000-0008-0000-0100-00006D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14" name="Text Box 13">
          <a:extLst>
            <a:ext uri="{FF2B5EF4-FFF2-40B4-BE49-F238E27FC236}">
              <a16:creationId xmlns:a16="http://schemas.microsoft.com/office/drawing/2014/main" id="{00000000-0008-0000-0100-00006E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15" name="Text Box 14">
          <a:extLst>
            <a:ext uri="{FF2B5EF4-FFF2-40B4-BE49-F238E27FC236}">
              <a16:creationId xmlns:a16="http://schemas.microsoft.com/office/drawing/2014/main" id="{00000000-0008-0000-0100-00006F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16" name="Text Box 15">
          <a:extLst>
            <a:ext uri="{FF2B5EF4-FFF2-40B4-BE49-F238E27FC236}">
              <a16:creationId xmlns:a16="http://schemas.microsoft.com/office/drawing/2014/main" id="{00000000-0008-0000-0100-000070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17" name="Text Box 16">
          <a:extLst>
            <a:ext uri="{FF2B5EF4-FFF2-40B4-BE49-F238E27FC236}">
              <a16:creationId xmlns:a16="http://schemas.microsoft.com/office/drawing/2014/main" id="{00000000-0008-0000-0100-000071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18" name="Text Box 17">
          <a:extLst>
            <a:ext uri="{FF2B5EF4-FFF2-40B4-BE49-F238E27FC236}">
              <a16:creationId xmlns:a16="http://schemas.microsoft.com/office/drawing/2014/main" id="{00000000-0008-0000-0100-000072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19" name="Text Box 18">
          <a:extLst>
            <a:ext uri="{FF2B5EF4-FFF2-40B4-BE49-F238E27FC236}">
              <a16:creationId xmlns:a16="http://schemas.microsoft.com/office/drawing/2014/main" id="{00000000-0008-0000-0100-000073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20" name="Text Box 19">
          <a:extLst>
            <a:ext uri="{FF2B5EF4-FFF2-40B4-BE49-F238E27FC236}">
              <a16:creationId xmlns:a16="http://schemas.microsoft.com/office/drawing/2014/main" id="{00000000-0008-0000-0100-000074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21" name="Text Box 20">
          <a:extLst>
            <a:ext uri="{FF2B5EF4-FFF2-40B4-BE49-F238E27FC236}">
              <a16:creationId xmlns:a16="http://schemas.microsoft.com/office/drawing/2014/main" id="{00000000-0008-0000-0100-000075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22" name="Text Box 21">
          <a:extLst>
            <a:ext uri="{FF2B5EF4-FFF2-40B4-BE49-F238E27FC236}">
              <a16:creationId xmlns:a16="http://schemas.microsoft.com/office/drawing/2014/main" id="{00000000-0008-0000-0100-000076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23" name="Text Box 22">
          <a:extLst>
            <a:ext uri="{FF2B5EF4-FFF2-40B4-BE49-F238E27FC236}">
              <a16:creationId xmlns:a16="http://schemas.microsoft.com/office/drawing/2014/main" id="{00000000-0008-0000-0100-000077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24" name="Text Box 23">
          <a:extLst>
            <a:ext uri="{FF2B5EF4-FFF2-40B4-BE49-F238E27FC236}">
              <a16:creationId xmlns:a16="http://schemas.microsoft.com/office/drawing/2014/main" id="{00000000-0008-0000-0100-000078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25" name="Text Box 24">
          <a:extLst>
            <a:ext uri="{FF2B5EF4-FFF2-40B4-BE49-F238E27FC236}">
              <a16:creationId xmlns:a16="http://schemas.microsoft.com/office/drawing/2014/main" id="{00000000-0008-0000-0100-000079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26" name="Text Box 25">
          <a:extLst>
            <a:ext uri="{FF2B5EF4-FFF2-40B4-BE49-F238E27FC236}">
              <a16:creationId xmlns:a16="http://schemas.microsoft.com/office/drawing/2014/main" id="{00000000-0008-0000-0100-00007A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27" name="Text Box 26">
          <a:extLst>
            <a:ext uri="{FF2B5EF4-FFF2-40B4-BE49-F238E27FC236}">
              <a16:creationId xmlns:a16="http://schemas.microsoft.com/office/drawing/2014/main" id="{00000000-0008-0000-0100-00007B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28" name="Text Box 27">
          <a:extLst>
            <a:ext uri="{FF2B5EF4-FFF2-40B4-BE49-F238E27FC236}">
              <a16:creationId xmlns:a16="http://schemas.microsoft.com/office/drawing/2014/main" id="{00000000-0008-0000-0100-00007C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29" name="Text Box 28">
          <a:extLst>
            <a:ext uri="{FF2B5EF4-FFF2-40B4-BE49-F238E27FC236}">
              <a16:creationId xmlns:a16="http://schemas.microsoft.com/office/drawing/2014/main" id="{00000000-0008-0000-0100-00007D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30" name="Text Box 29">
          <a:extLst>
            <a:ext uri="{FF2B5EF4-FFF2-40B4-BE49-F238E27FC236}">
              <a16:creationId xmlns:a16="http://schemas.microsoft.com/office/drawing/2014/main" id="{00000000-0008-0000-0100-00007E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31" name="Text Box 30">
          <a:extLst>
            <a:ext uri="{FF2B5EF4-FFF2-40B4-BE49-F238E27FC236}">
              <a16:creationId xmlns:a16="http://schemas.microsoft.com/office/drawing/2014/main" id="{00000000-0008-0000-0100-00007F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32" name="Text Box 31">
          <a:extLst>
            <a:ext uri="{FF2B5EF4-FFF2-40B4-BE49-F238E27FC236}">
              <a16:creationId xmlns:a16="http://schemas.microsoft.com/office/drawing/2014/main" id="{00000000-0008-0000-0100-000080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33" name="Text Box 32">
          <a:extLst>
            <a:ext uri="{FF2B5EF4-FFF2-40B4-BE49-F238E27FC236}">
              <a16:creationId xmlns:a16="http://schemas.microsoft.com/office/drawing/2014/main" id="{00000000-0008-0000-0100-000081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34" name="Text Box 33">
          <a:extLst>
            <a:ext uri="{FF2B5EF4-FFF2-40B4-BE49-F238E27FC236}">
              <a16:creationId xmlns:a16="http://schemas.microsoft.com/office/drawing/2014/main" id="{00000000-0008-0000-0100-000082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35" name="Text Box 34">
          <a:extLst>
            <a:ext uri="{FF2B5EF4-FFF2-40B4-BE49-F238E27FC236}">
              <a16:creationId xmlns:a16="http://schemas.microsoft.com/office/drawing/2014/main" id="{00000000-0008-0000-0100-000083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36" name="Text Box 35">
          <a:extLst>
            <a:ext uri="{FF2B5EF4-FFF2-40B4-BE49-F238E27FC236}">
              <a16:creationId xmlns:a16="http://schemas.microsoft.com/office/drawing/2014/main" id="{00000000-0008-0000-0100-000084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37" name="Text Box 36">
          <a:extLst>
            <a:ext uri="{FF2B5EF4-FFF2-40B4-BE49-F238E27FC236}">
              <a16:creationId xmlns:a16="http://schemas.microsoft.com/office/drawing/2014/main" id="{00000000-0008-0000-0100-000085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38" name="Text Box 37">
          <a:extLst>
            <a:ext uri="{FF2B5EF4-FFF2-40B4-BE49-F238E27FC236}">
              <a16:creationId xmlns:a16="http://schemas.microsoft.com/office/drawing/2014/main" id="{00000000-0008-0000-0100-000086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39" name="Text Box 38">
          <a:extLst>
            <a:ext uri="{FF2B5EF4-FFF2-40B4-BE49-F238E27FC236}">
              <a16:creationId xmlns:a16="http://schemas.microsoft.com/office/drawing/2014/main" id="{00000000-0008-0000-0100-000087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40" name="Text Box 39">
          <a:extLst>
            <a:ext uri="{FF2B5EF4-FFF2-40B4-BE49-F238E27FC236}">
              <a16:creationId xmlns:a16="http://schemas.microsoft.com/office/drawing/2014/main" id="{00000000-0008-0000-0100-000088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41" name="Text Box 40">
          <a:extLst>
            <a:ext uri="{FF2B5EF4-FFF2-40B4-BE49-F238E27FC236}">
              <a16:creationId xmlns:a16="http://schemas.microsoft.com/office/drawing/2014/main" id="{00000000-0008-0000-0100-000089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42" name="Text Box 41">
          <a:extLst>
            <a:ext uri="{FF2B5EF4-FFF2-40B4-BE49-F238E27FC236}">
              <a16:creationId xmlns:a16="http://schemas.microsoft.com/office/drawing/2014/main" id="{00000000-0008-0000-0100-00008A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43" name="Text Box 42">
          <a:extLst>
            <a:ext uri="{FF2B5EF4-FFF2-40B4-BE49-F238E27FC236}">
              <a16:creationId xmlns:a16="http://schemas.microsoft.com/office/drawing/2014/main" id="{00000000-0008-0000-0100-00008B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44" name="Text Box 43">
          <a:extLst>
            <a:ext uri="{FF2B5EF4-FFF2-40B4-BE49-F238E27FC236}">
              <a16:creationId xmlns:a16="http://schemas.microsoft.com/office/drawing/2014/main" id="{00000000-0008-0000-0100-00008C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45" name="Text Box 44">
          <a:extLst>
            <a:ext uri="{FF2B5EF4-FFF2-40B4-BE49-F238E27FC236}">
              <a16:creationId xmlns:a16="http://schemas.microsoft.com/office/drawing/2014/main" id="{00000000-0008-0000-0100-00008D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46" name="Text Box 45">
          <a:extLst>
            <a:ext uri="{FF2B5EF4-FFF2-40B4-BE49-F238E27FC236}">
              <a16:creationId xmlns:a16="http://schemas.microsoft.com/office/drawing/2014/main" id="{00000000-0008-0000-0100-00008E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47" name="Text Box 46">
          <a:extLst>
            <a:ext uri="{FF2B5EF4-FFF2-40B4-BE49-F238E27FC236}">
              <a16:creationId xmlns:a16="http://schemas.microsoft.com/office/drawing/2014/main" id="{00000000-0008-0000-0100-00008F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48" name="Text Box 47">
          <a:extLst>
            <a:ext uri="{FF2B5EF4-FFF2-40B4-BE49-F238E27FC236}">
              <a16:creationId xmlns:a16="http://schemas.microsoft.com/office/drawing/2014/main" id="{00000000-0008-0000-0100-000090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49" name="Text Box 48">
          <a:extLst>
            <a:ext uri="{FF2B5EF4-FFF2-40B4-BE49-F238E27FC236}">
              <a16:creationId xmlns:a16="http://schemas.microsoft.com/office/drawing/2014/main" id="{00000000-0008-0000-0100-000091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50" name="Text Box 49">
          <a:extLst>
            <a:ext uri="{FF2B5EF4-FFF2-40B4-BE49-F238E27FC236}">
              <a16:creationId xmlns:a16="http://schemas.microsoft.com/office/drawing/2014/main" id="{00000000-0008-0000-0100-000092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51" name="Text Box 50">
          <a:extLst>
            <a:ext uri="{FF2B5EF4-FFF2-40B4-BE49-F238E27FC236}">
              <a16:creationId xmlns:a16="http://schemas.microsoft.com/office/drawing/2014/main" id="{00000000-0008-0000-0100-000093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52" name="Text Box 51">
          <a:extLst>
            <a:ext uri="{FF2B5EF4-FFF2-40B4-BE49-F238E27FC236}">
              <a16:creationId xmlns:a16="http://schemas.microsoft.com/office/drawing/2014/main" id="{00000000-0008-0000-0100-000094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53" name="Text Box 52">
          <a:extLst>
            <a:ext uri="{FF2B5EF4-FFF2-40B4-BE49-F238E27FC236}">
              <a16:creationId xmlns:a16="http://schemas.microsoft.com/office/drawing/2014/main" id="{00000000-0008-0000-0100-000095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54" name="Text Box 53">
          <a:extLst>
            <a:ext uri="{FF2B5EF4-FFF2-40B4-BE49-F238E27FC236}">
              <a16:creationId xmlns:a16="http://schemas.microsoft.com/office/drawing/2014/main" id="{00000000-0008-0000-0100-000096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55" name="Text Box 54">
          <a:extLst>
            <a:ext uri="{FF2B5EF4-FFF2-40B4-BE49-F238E27FC236}">
              <a16:creationId xmlns:a16="http://schemas.microsoft.com/office/drawing/2014/main" id="{00000000-0008-0000-0100-000097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56" name="Text Box 55">
          <a:extLst>
            <a:ext uri="{FF2B5EF4-FFF2-40B4-BE49-F238E27FC236}">
              <a16:creationId xmlns:a16="http://schemas.microsoft.com/office/drawing/2014/main" id="{00000000-0008-0000-0100-000098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57" name="Text Box 56">
          <a:extLst>
            <a:ext uri="{FF2B5EF4-FFF2-40B4-BE49-F238E27FC236}">
              <a16:creationId xmlns:a16="http://schemas.microsoft.com/office/drawing/2014/main" id="{00000000-0008-0000-0100-000099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58" name="Text Box 57">
          <a:extLst>
            <a:ext uri="{FF2B5EF4-FFF2-40B4-BE49-F238E27FC236}">
              <a16:creationId xmlns:a16="http://schemas.microsoft.com/office/drawing/2014/main" id="{00000000-0008-0000-0100-00009A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59" name="Text Box 58">
          <a:extLst>
            <a:ext uri="{FF2B5EF4-FFF2-40B4-BE49-F238E27FC236}">
              <a16:creationId xmlns:a16="http://schemas.microsoft.com/office/drawing/2014/main" id="{00000000-0008-0000-0100-00009B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60" name="Text Box 59">
          <a:extLst>
            <a:ext uri="{FF2B5EF4-FFF2-40B4-BE49-F238E27FC236}">
              <a16:creationId xmlns:a16="http://schemas.microsoft.com/office/drawing/2014/main" id="{00000000-0008-0000-0100-00009C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61" name="Text Box 60">
          <a:extLst>
            <a:ext uri="{FF2B5EF4-FFF2-40B4-BE49-F238E27FC236}">
              <a16:creationId xmlns:a16="http://schemas.microsoft.com/office/drawing/2014/main" id="{00000000-0008-0000-0100-00009D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62" name="Text Box 61">
          <a:extLst>
            <a:ext uri="{FF2B5EF4-FFF2-40B4-BE49-F238E27FC236}">
              <a16:creationId xmlns:a16="http://schemas.microsoft.com/office/drawing/2014/main" id="{00000000-0008-0000-0100-00009E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63" name="Text Box 62">
          <a:extLst>
            <a:ext uri="{FF2B5EF4-FFF2-40B4-BE49-F238E27FC236}">
              <a16:creationId xmlns:a16="http://schemas.microsoft.com/office/drawing/2014/main" id="{00000000-0008-0000-0100-00009F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64" name="Text Box 63">
          <a:extLst>
            <a:ext uri="{FF2B5EF4-FFF2-40B4-BE49-F238E27FC236}">
              <a16:creationId xmlns:a16="http://schemas.microsoft.com/office/drawing/2014/main" id="{00000000-0008-0000-0100-0000A0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65" name="Text Box 64">
          <a:extLst>
            <a:ext uri="{FF2B5EF4-FFF2-40B4-BE49-F238E27FC236}">
              <a16:creationId xmlns:a16="http://schemas.microsoft.com/office/drawing/2014/main" id="{00000000-0008-0000-0100-0000A1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66" name="Text Box 65">
          <a:extLst>
            <a:ext uri="{FF2B5EF4-FFF2-40B4-BE49-F238E27FC236}">
              <a16:creationId xmlns:a16="http://schemas.microsoft.com/office/drawing/2014/main" id="{00000000-0008-0000-0100-0000A2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67" name="Text Box 66">
          <a:extLst>
            <a:ext uri="{FF2B5EF4-FFF2-40B4-BE49-F238E27FC236}">
              <a16:creationId xmlns:a16="http://schemas.microsoft.com/office/drawing/2014/main" id="{00000000-0008-0000-0100-0000A3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68" name="Text Box 67">
          <a:extLst>
            <a:ext uri="{FF2B5EF4-FFF2-40B4-BE49-F238E27FC236}">
              <a16:creationId xmlns:a16="http://schemas.microsoft.com/office/drawing/2014/main" id="{00000000-0008-0000-0100-0000A4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69" name="Text Box 68">
          <a:extLst>
            <a:ext uri="{FF2B5EF4-FFF2-40B4-BE49-F238E27FC236}">
              <a16:creationId xmlns:a16="http://schemas.microsoft.com/office/drawing/2014/main" id="{00000000-0008-0000-0100-0000A5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70" name="Text Box 69">
          <a:extLst>
            <a:ext uri="{FF2B5EF4-FFF2-40B4-BE49-F238E27FC236}">
              <a16:creationId xmlns:a16="http://schemas.microsoft.com/office/drawing/2014/main" id="{00000000-0008-0000-0100-0000A6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71" name="Text Box 70">
          <a:extLst>
            <a:ext uri="{FF2B5EF4-FFF2-40B4-BE49-F238E27FC236}">
              <a16:creationId xmlns:a16="http://schemas.microsoft.com/office/drawing/2014/main" id="{00000000-0008-0000-0100-0000A7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72" name="Text Box 71">
          <a:extLst>
            <a:ext uri="{FF2B5EF4-FFF2-40B4-BE49-F238E27FC236}">
              <a16:creationId xmlns:a16="http://schemas.microsoft.com/office/drawing/2014/main" id="{00000000-0008-0000-0100-0000A8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73" name="Text Box 72">
          <a:extLst>
            <a:ext uri="{FF2B5EF4-FFF2-40B4-BE49-F238E27FC236}">
              <a16:creationId xmlns:a16="http://schemas.microsoft.com/office/drawing/2014/main" id="{00000000-0008-0000-0100-0000A9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74" name="Text Box 73">
          <a:extLst>
            <a:ext uri="{FF2B5EF4-FFF2-40B4-BE49-F238E27FC236}">
              <a16:creationId xmlns:a16="http://schemas.microsoft.com/office/drawing/2014/main" id="{00000000-0008-0000-0100-0000AA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75" name="Text Box 74">
          <a:extLst>
            <a:ext uri="{FF2B5EF4-FFF2-40B4-BE49-F238E27FC236}">
              <a16:creationId xmlns:a16="http://schemas.microsoft.com/office/drawing/2014/main" id="{00000000-0008-0000-0100-0000AB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76" name="Text Box 75">
          <a:extLst>
            <a:ext uri="{FF2B5EF4-FFF2-40B4-BE49-F238E27FC236}">
              <a16:creationId xmlns:a16="http://schemas.microsoft.com/office/drawing/2014/main" id="{00000000-0008-0000-0100-0000AC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77" name="Text Box 76">
          <a:extLst>
            <a:ext uri="{FF2B5EF4-FFF2-40B4-BE49-F238E27FC236}">
              <a16:creationId xmlns:a16="http://schemas.microsoft.com/office/drawing/2014/main" id="{00000000-0008-0000-0100-0000AD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78" name="Text Box 77">
          <a:extLst>
            <a:ext uri="{FF2B5EF4-FFF2-40B4-BE49-F238E27FC236}">
              <a16:creationId xmlns:a16="http://schemas.microsoft.com/office/drawing/2014/main" id="{00000000-0008-0000-0100-0000AE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79" name="Text Box 78">
          <a:extLst>
            <a:ext uri="{FF2B5EF4-FFF2-40B4-BE49-F238E27FC236}">
              <a16:creationId xmlns:a16="http://schemas.microsoft.com/office/drawing/2014/main" id="{00000000-0008-0000-0100-0000AF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80" name="Text Box 79">
          <a:extLst>
            <a:ext uri="{FF2B5EF4-FFF2-40B4-BE49-F238E27FC236}">
              <a16:creationId xmlns:a16="http://schemas.microsoft.com/office/drawing/2014/main" id="{00000000-0008-0000-0100-0000B0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81" name="Text Box 80">
          <a:extLst>
            <a:ext uri="{FF2B5EF4-FFF2-40B4-BE49-F238E27FC236}">
              <a16:creationId xmlns:a16="http://schemas.microsoft.com/office/drawing/2014/main" id="{00000000-0008-0000-0100-0000B1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82" name="Text Box 81">
          <a:extLst>
            <a:ext uri="{FF2B5EF4-FFF2-40B4-BE49-F238E27FC236}">
              <a16:creationId xmlns:a16="http://schemas.microsoft.com/office/drawing/2014/main" id="{00000000-0008-0000-0100-0000B2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83" name="Text Box 82">
          <a:extLst>
            <a:ext uri="{FF2B5EF4-FFF2-40B4-BE49-F238E27FC236}">
              <a16:creationId xmlns:a16="http://schemas.microsoft.com/office/drawing/2014/main" id="{00000000-0008-0000-0100-0000B3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84" name="Text Box 83">
          <a:extLst>
            <a:ext uri="{FF2B5EF4-FFF2-40B4-BE49-F238E27FC236}">
              <a16:creationId xmlns:a16="http://schemas.microsoft.com/office/drawing/2014/main" id="{00000000-0008-0000-0100-0000B4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85" name="Text Box 84">
          <a:extLst>
            <a:ext uri="{FF2B5EF4-FFF2-40B4-BE49-F238E27FC236}">
              <a16:creationId xmlns:a16="http://schemas.microsoft.com/office/drawing/2014/main" id="{00000000-0008-0000-0100-0000B5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86" name="Text Box 85">
          <a:extLst>
            <a:ext uri="{FF2B5EF4-FFF2-40B4-BE49-F238E27FC236}">
              <a16:creationId xmlns:a16="http://schemas.microsoft.com/office/drawing/2014/main" id="{00000000-0008-0000-0100-0000B6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87" name="Text Box 86">
          <a:extLst>
            <a:ext uri="{FF2B5EF4-FFF2-40B4-BE49-F238E27FC236}">
              <a16:creationId xmlns:a16="http://schemas.microsoft.com/office/drawing/2014/main" id="{00000000-0008-0000-0100-0000B7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88" name="Text Box 87">
          <a:extLst>
            <a:ext uri="{FF2B5EF4-FFF2-40B4-BE49-F238E27FC236}">
              <a16:creationId xmlns:a16="http://schemas.microsoft.com/office/drawing/2014/main" id="{00000000-0008-0000-0100-0000B8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89" name="Text Box 88">
          <a:extLst>
            <a:ext uri="{FF2B5EF4-FFF2-40B4-BE49-F238E27FC236}">
              <a16:creationId xmlns:a16="http://schemas.microsoft.com/office/drawing/2014/main" id="{00000000-0008-0000-0100-0000B9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90" name="Text Box 89">
          <a:extLst>
            <a:ext uri="{FF2B5EF4-FFF2-40B4-BE49-F238E27FC236}">
              <a16:creationId xmlns:a16="http://schemas.microsoft.com/office/drawing/2014/main" id="{00000000-0008-0000-0100-0000BA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91" name="Text Box 90">
          <a:extLst>
            <a:ext uri="{FF2B5EF4-FFF2-40B4-BE49-F238E27FC236}">
              <a16:creationId xmlns:a16="http://schemas.microsoft.com/office/drawing/2014/main" id="{00000000-0008-0000-0100-0000BB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92" name="Text Box 91">
          <a:extLst>
            <a:ext uri="{FF2B5EF4-FFF2-40B4-BE49-F238E27FC236}">
              <a16:creationId xmlns:a16="http://schemas.microsoft.com/office/drawing/2014/main" id="{00000000-0008-0000-0100-0000BC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93" name="Text Box 92">
          <a:extLst>
            <a:ext uri="{FF2B5EF4-FFF2-40B4-BE49-F238E27FC236}">
              <a16:creationId xmlns:a16="http://schemas.microsoft.com/office/drawing/2014/main" id="{00000000-0008-0000-0100-0000BD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94" name="Text Box 93">
          <a:extLst>
            <a:ext uri="{FF2B5EF4-FFF2-40B4-BE49-F238E27FC236}">
              <a16:creationId xmlns:a16="http://schemas.microsoft.com/office/drawing/2014/main" id="{00000000-0008-0000-0100-0000BE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95" name="Text Box 94">
          <a:extLst>
            <a:ext uri="{FF2B5EF4-FFF2-40B4-BE49-F238E27FC236}">
              <a16:creationId xmlns:a16="http://schemas.microsoft.com/office/drawing/2014/main" id="{00000000-0008-0000-0100-0000BF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96" name="Text Box 95">
          <a:extLst>
            <a:ext uri="{FF2B5EF4-FFF2-40B4-BE49-F238E27FC236}">
              <a16:creationId xmlns:a16="http://schemas.microsoft.com/office/drawing/2014/main" id="{00000000-0008-0000-0100-0000C0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97" name="Text Box 96">
          <a:extLst>
            <a:ext uri="{FF2B5EF4-FFF2-40B4-BE49-F238E27FC236}">
              <a16:creationId xmlns:a16="http://schemas.microsoft.com/office/drawing/2014/main" id="{00000000-0008-0000-0100-0000C1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98" name="Text Box 97">
          <a:extLst>
            <a:ext uri="{FF2B5EF4-FFF2-40B4-BE49-F238E27FC236}">
              <a16:creationId xmlns:a16="http://schemas.microsoft.com/office/drawing/2014/main" id="{00000000-0008-0000-0100-0000C2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499" name="Text Box 98">
          <a:extLst>
            <a:ext uri="{FF2B5EF4-FFF2-40B4-BE49-F238E27FC236}">
              <a16:creationId xmlns:a16="http://schemas.microsoft.com/office/drawing/2014/main" id="{00000000-0008-0000-0100-0000C3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00" name="Text Box 99">
          <a:extLst>
            <a:ext uri="{FF2B5EF4-FFF2-40B4-BE49-F238E27FC236}">
              <a16:creationId xmlns:a16="http://schemas.microsoft.com/office/drawing/2014/main" id="{00000000-0008-0000-0100-0000C4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01" name="Text Box 100">
          <a:extLst>
            <a:ext uri="{FF2B5EF4-FFF2-40B4-BE49-F238E27FC236}">
              <a16:creationId xmlns:a16="http://schemas.microsoft.com/office/drawing/2014/main" id="{00000000-0008-0000-0100-0000C5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02" name="Text Box 101">
          <a:extLst>
            <a:ext uri="{FF2B5EF4-FFF2-40B4-BE49-F238E27FC236}">
              <a16:creationId xmlns:a16="http://schemas.microsoft.com/office/drawing/2014/main" id="{00000000-0008-0000-0100-0000C6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03" name="Text Box 102">
          <a:extLst>
            <a:ext uri="{FF2B5EF4-FFF2-40B4-BE49-F238E27FC236}">
              <a16:creationId xmlns:a16="http://schemas.microsoft.com/office/drawing/2014/main" id="{00000000-0008-0000-0100-0000C7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04" name="Text Box 103">
          <a:extLst>
            <a:ext uri="{FF2B5EF4-FFF2-40B4-BE49-F238E27FC236}">
              <a16:creationId xmlns:a16="http://schemas.microsoft.com/office/drawing/2014/main" id="{00000000-0008-0000-0100-0000C8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05" name="Text Box 104">
          <a:extLst>
            <a:ext uri="{FF2B5EF4-FFF2-40B4-BE49-F238E27FC236}">
              <a16:creationId xmlns:a16="http://schemas.microsoft.com/office/drawing/2014/main" id="{00000000-0008-0000-0100-0000C9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06" name="Text Box 105">
          <a:extLst>
            <a:ext uri="{FF2B5EF4-FFF2-40B4-BE49-F238E27FC236}">
              <a16:creationId xmlns:a16="http://schemas.microsoft.com/office/drawing/2014/main" id="{00000000-0008-0000-0100-0000CA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07" name="Text Box 106">
          <a:extLst>
            <a:ext uri="{FF2B5EF4-FFF2-40B4-BE49-F238E27FC236}">
              <a16:creationId xmlns:a16="http://schemas.microsoft.com/office/drawing/2014/main" id="{00000000-0008-0000-0100-0000CB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08" name="Text Box 107">
          <a:extLst>
            <a:ext uri="{FF2B5EF4-FFF2-40B4-BE49-F238E27FC236}">
              <a16:creationId xmlns:a16="http://schemas.microsoft.com/office/drawing/2014/main" id="{00000000-0008-0000-0100-0000CC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09" name="Text Box 108">
          <a:extLst>
            <a:ext uri="{FF2B5EF4-FFF2-40B4-BE49-F238E27FC236}">
              <a16:creationId xmlns:a16="http://schemas.microsoft.com/office/drawing/2014/main" id="{00000000-0008-0000-0100-0000CD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10" name="Text Box 109">
          <a:extLst>
            <a:ext uri="{FF2B5EF4-FFF2-40B4-BE49-F238E27FC236}">
              <a16:creationId xmlns:a16="http://schemas.microsoft.com/office/drawing/2014/main" id="{00000000-0008-0000-0100-0000CE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11" name="Text Box 110">
          <a:extLst>
            <a:ext uri="{FF2B5EF4-FFF2-40B4-BE49-F238E27FC236}">
              <a16:creationId xmlns:a16="http://schemas.microsoft.com/office/drawing/2014/main" id="{00000000-0008-0000-0100-0000CF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12" name="Text Box 111">
          <a:extLst>
            <a:ext uri="{FF2B5EF4-FFF2-40B4-BE49-F238E27FC236}">
              <a16:creationId xmlns:a16="http://schemas.microsoft.com/office/drawing/2014/main" id="{00000000-0008-0000-0100-0000D0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13" name="Text Box 112">
          <a:extLst>
            <a:ext uri="{FF2B5EF4-FFF2-40B4-BE49-F238E27FC236}">
              <a16:creationId xmlns:a16="http://schemas.microsoft.com/office/drawing/2014/main" id="{00000000-0008-0000-0100-0000D1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14" name="Text Box 113">
          <a:extLst>
            <a:ext uri="{FF2B5EF4-FFF2-40B4-BE49-F238E27FC236}">
              <a16:creationId xmlns:a16="http://schemas.microsoft.com/office/drawing/2014/main" id="{00000000-0008-0000-0100-0000D2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15" name="Text Box 114">
          <a:extLst>
            <a:ext uri="{FF2B5EF4-FFF2-40B4-BE49-F238E27FC236}">
              <a16:creationId xmlns:a16="http://schemas.microsoft.com/office/drawing/2014/main" id="{00000000-0008-0000-0100-0000D3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16" name="Text Box 115">
          <a:extLst>
            <a:ext uri="{FF2B5EF4-FFF2-40B4-BE49-F238E27FC236}">
              <a16:creationId xmlns:a16="http://schemas.microsoft.com/office/drawing/2014/main" id="{00000000-0008-0000-0100-0000D4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17" name="Text Box 116">
          <a:extLst>
            <a:ext uri="{FF2B5EF4-FFF2-40B4-BE49-F238E27FC236}">
              <a16:creationId xmlns:a16="http://schemas.microsoft.com/office/drawing/2014/main" id="{00000000-0008-0000-0100-0000D5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18" name="Text Box 117">
          <a:extLst>
            <a:ext uri="{FF2B5EF4-FFF2-40B4-BE49-F238E27FC236}">
              <a16:creationId xmlns:a16="http://schemas.microsoft.com/office/drawing/2014/main" id="{00000000-0008-0000-0100-0000D6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19" name="Text Box 118">
          <a:extLst>
            <a:ext uri="{FF2B5EF4-FFF2-40B4-BE49-F238E27FC236}">
              <a16:creationId xmlns:a16="http://schemas.microsoft.com/office/drawing/2014/main" id="{00000000-0008-0000-0100-0000D7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20" name="Text Box 119">
          <a:extLst>
            <a:ext uri="{FF2B5EF4-FFF2-40B4-BE49-F238E27FC236}">
              <a16:creationId xmlns:a16="http://schemas.microsoft.com/office/drawing/2014/main" id="{00000000-0008-0000-0100-0000D8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21" name="Text Box 120">
          <a:extLst>
            <a:ext uri="{FF2B5EF4-FFF2-40B4-BE49-F238E27FC236}">
              <a16:creationId xmlns:a16="http://schemas.microsoft.com/office/drawing/2014/main" id="{00000000-0008-0000-0100-0000D9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22" name="Text Box 1">
          <a:extLst>
            <a:ext uri="{FF2B5EF4-FFF2-40B4-BE49-F238E27FC236}">
              <a16:creationId xmlns:a16="http://schemas.microsoft.com/office/drawing/2014/main" id="{00000000-0008-0000-0100-0000DA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23" name="Text Box 2">
          <a:extLst>
            <a:ext uri="{FF2B5EF4-FFF2-40B4-BE49-F238E27FC236}">
              <a16:creationId xmlns:a16="http://schemas.microsoft.com/office/drawing/2014/main" id="{00000000-0008-0000-0100-0000DB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24" name="Text Box 3">
          <a:extLst>
            <a:ext uri="{FF2B5EF4-FFF2-40B4-BE49-F238E27FC236}">
              <a16:creationId xmlns:a16="http://schemas.microsoft.com/office/drawing/2014/main" id="{00000000-0008-0000-0100-0000DC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25" name="Text Box 4">
          <a:extLst>
            <a:ext uri="{FF2B5EF4-FFF2-40B4-BE49-F238E27FC236}">
              <a16:creationId xmlns:a16="http://schemas.microsoft.com/office/drawing/2014/main" id="{00000000-0008-0000-0100-0000DD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26" name="Text Box 5">
          <a:extLst>
            <a:ext uri="{FF2B5EF4-FFF2-40B4-BE49-F238E27FC236}">
              <a16:creationId xmlns:a16="http://schemas.microsoft.com/office/drawing/2014/main" id="{00000000-0008-0000-0100-0000DE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27" name="Text Box 6">
          <a:extLst>
            <a:ext uri="{FF2B5EF4-FFF2-40B4-BE49-F238E27FC236}">
              <a16:creationId xmlns:a16="http://schemas.microsoft.com/office/drawing/2014/main" id="{00000000-0008-0000-0100-0000DF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28" name="Text Box 7">
          <a:extLst>
            <a:ext uri="{FF2B5EF4-FFF2-40B4-BE49-F238E27FC236}">
              <a16:creationId xmlns:a16="http://schemas.microsoft.com/office/drawing/2014/main" id="{00000000-0008-0000-0100-0000E0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29" name="Text Box 8">
          <a:extLst>
            <a:ext uri="{FF2B5EF4-FFF2-40B4-BE49-F238E27FC236}">
              <a16:creationId xmlns:a16="http://schemas.microsoft.com/office/drawing/2014/main" id="{00000000-0008-0000-0100-0000E1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30" name="Text Box 9">
          <a:extLst>
            <a:ext uri="{FF2B5EF4-FFF2-40B4-BE49-F238E27FC236}">
              <a16:creationId xmlns:a16="http://schemas.microsoft.com/office/drawing/2014/main" id="{00000000-0008-0000-0100-0000E2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31" name="Text Box 10">
          <a:extLst>
            <a:ext uri="{FF2B5EF4-FFF2-40B4-BE49-F238E27FC236}">
              <a16:creationId xmlns:a16="http://schemas.microsoft.com/office/drawing/2014/main" id="{00000000-0008-0000-0100-0000E3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32" name="Text Box 11">
          <a:extLst>
            <a:ext uri="{FF2B5EF4-FFF2-40B4-BE49-F238E27FC236}">
              <a16:creationId xmlns:a16="http://schemas.microsoft.com/office/drawing/2014/main" id="{00000000-0008-0000-0100-0000E4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33" name="Text Box 12">
          <a:extLst>
            <a:ext uri="{FF2B5EF4-FFF2-40B4-BE49-F238E27FC236}">
              <a16:creationId xmlns:a16="http://schemas.microsoft.com/office/drawing/2014/main" id="{00000000-0008-0000-0100-0000E5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34" name="Text Box 13">
          <a:extLst>
            <a:ext uri="{FF2B5EF4-FFF2-40B4-BE49-F238E27FC236}">
              <a16:creationId xmlns:a16="http://schemas.microsoft.com/office/drawing/2014/main" id="{00000000-0008-0000-0100-0000E6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35" name="Text Box 14">
          <a:extLst>
            <a:ext uri="{FF2B5EF4-FFF2-40B4-BE49-F238E27FC236}">
              <a16:creationId xmlns:a16="http://schemas.microsoft.com/office/drawing/2014/main" id="{00000000-0008-0000-0100-0000E7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36" name="Text Box 15">
          <a:extLst>
            <a:ext uri="{FF2B5EF4-FFF2-40B4-BE49-F238E27FC236}">
              <a16:creationId xmlns:a16="http://schemas.microsoft.com/office/drawing/2014/main" id="{00000000-0008-0000-0100-0000E8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37" name="Text Box 16">
          <a:extLst>
            <a:ext uri="{FF2B5EF4-FFF2-40B4-BE49-F238E27FC236}">
              <a16:creationId xmlns:a16="http://schemas.microsoft.com/office/drawing/2014/main" id="{00000000-0008-0000-0100-0000E9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38" name="Text Box 17">
          <a:extLst>
            <a:ext uri="{FF2B5EF4-FFF2-40B4-BE49-F238E27FC236}">
              <a16:creationId xmlns:a16="http://schemas.microsoft.com/office/drawing/2014/main" id="{00000000-0008-0000-0100-0000EA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39" name="Text Box 18">
          <a:extLst>
            <a:ext uri="{FF2B5EF4-FFF2-40B4-BE49-F238E27FC236}">
              <a16:creationId xmlns:a16="http://schemas.microsoft.com/office/drawing/2014/main" id="{00000000-0008-0000-0100-0000EB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40" name="Text Box 19">
          <a:extLst>
            <a:ext uri="{FF2B5EF4-FFF2-40B4-BE49-F238E27FC236}">
              <a16:creationId xmlns:a16="http://schemas.microsoft.com/office/drawing/2014/main" id="{00000000-0008-0000-0100-0000EC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41" name="Text Box 20">
          <a:extLst>
            <a:ext uri="{FF2B5EF4-FFF2-40B4-BE49-F238E27FC236}">
              <a16:creationId xmlns:a16="http://schemas.microsoft.com/office/drawing/2014/main" id="{00000000-0008-0000-0100-0000ED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42" name="Text Box 21">
          <a:extLst>
            <a:ext uri="{FF2B5EF4-FFF2-40B4-BE49-F238E27FC236}">
              <a16:creationId xmlns:a16="http://schemas.microsoft.com/office/drawing/2014/main" id="{00000000-0008-0000-0100-0000EE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43" name="Text Box 22">
          <a:extLst>
            <a:ext uri="{FF2B5EF4-FFF2-40B4-BE49-F238E27FC236}">
              <a16:creationId xmlns:a16="http://schemas.microsoft.com/office/drawing/2014/main" id="{00000000-0008-0000-0100-0000EF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44" name="Text Box 23">
          <a:extLst>
            <a:ext uri="{FF2B5EF4-FFF2-40B4-BE49-F238E27FC236}">
              <a16:creationId xmlns:a16="http://schemas.microsoft.com/office/drawing/2014/main" id="{00000000-0008-0000-0100-0000F0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45" name="Text Box 24">
          <a:extLst>
            <a:ext uri="{FF2B5EF4-FFF2-40B4-BE49-F238E27FC236}">
              <a16:creationId xmlns:a16="http://schemas.microsoft.com/office/drawing/2014/main" id="{00000000-0008-0000-0100-0000F1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46" name="Text Box 25">
          <a:extLst>
            <a:ext uri="{FF2B5EF4-FFF2-40B4-BE49-F238E27FC236}">
              <a16:creationId xmlns:a16="http://schemas.microsoft.com/office/drawing/2014/main" id="{00000000-0008-0000-0100-0000F2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47" name="Text Box 26">
          <a:extLst>
            <a:ext uri="{FF2B5EF4-FFF2-40B4-BE49-F238E27FC236}">
              <a16:creationId xmlns:a16="http://schemas.microsoft.com/office/drawing/2014/main" id="{00000000-0008-0000-0100-0000F3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48" name="Text Box 27">
          <a:extLst>
            <a:ext uri="{FF2B5EF4-FFF2-40B4-BE49-F238E27FC236}">
              <a16:creationId xmlns:a16="http://schemas.microsoft.com/office/drawing/2014/main" id="{00000000-0008-0000-0100-0000F4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49" name="Text Box 28">
          <a:extLst>
            <a:ext uri="{FF2B5EF4-FFF2-40B4-BE49-F238E27FC236}">
              <a16:creationId xmlns:a16="http://schemas.microsoft.com/office/drawing/2014/main" id="{00000000-0008-0000-0100-0000F5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50" name="Text Box 29">
          <a:extLst>
            <a:ext uri="{FF2B5EF4-FFF2-40B4-BE49-F238E27FC236}">
              <a16:creationId xmlns:a16="http://schemas.microsoft.com/office/drawing/2014/main" id="{00000000-0008-0000-0100-0000F6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51" name="Text Box 30">
          <a:extLst>
            <a:ext uri="{FF2B5EF4-FFF2-40B4-BE49-F238E27FC236}">
              <a16:creationId xmlns:a16="http://schemas.microsoft.com/office/drawing/2014/main" id="{00000000-0008-0000-0100-0000F7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52" name="Text Box 31">
          <a:extLst>
            <a:ext uri="{FF2B5EF4-FFF2-40B4-BE49-F238E27FC236}">
              <a16:creationId xmlns:a16="http://schemas.microsoft.com/office/drawing/2014/main" id="{00000000-0008-0000-0100-0000F8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53" name="Text Box 32">
          <a:extLst>
            <a:ext uri="{FF2B5EF4-FFF2-40B4-BE49-F238E27FC236}">
              <a16:creationId xmlns:a16="http://schemas.microsoft.com/office/drawing/2014/main" id="{00000000-0008-0000-0100-0000F9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54" name="Text Box 33">
          <a:extLst>
            <a:ext uri="{FF2B5EF4-FFF2-40B4-BE49-F238E27FC236}">
              <a16:creationId xmlns:a16="http://schemas.microsoft.com/office/drawing/2014/main" id="{00000000-0008-0000-0100-0000FA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55" name="Text Box 34">
          <a:extLst>
            <a:ext uri="{FF2B5EF4-FFF2-40B4-BE49-F238E27FC236}">
              <a16:creationId xmlns:a16="http://schemas.microsoft.com/office/drawing/2014/main" id="{00000000-0008-0000-0100-0000FB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56" name="Text Box 35">
          <a:extLst>
            <a:ext uri="{FF2B5EF4-FFF2-40B4-BE49-F238E27FC236}">
              <a16:creationId xmlns:a16="http://schemas.microsoft.com/office/drawing/2014/main" id="{00000000-0008-0000-0100-0000FC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57" name="Text Box 36">
          <a:extLst>
            <a:ext uri="{FF2B5EF4-FFF2-40B4-BE49-F238E27FC236}">
              <a16:creationId xmlns:a16="http://schemas.microsoft.com/office/drawing/2014/main" id="{00000000-0008-0000-0100-0000FD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58" name="Text Box 37">
          <a:extLst>
            <a:ext uri="{FF2B5EF4-FFF2-40B4-BE49-F238E27FC236}">
              <a16:creationId xmlns:a16="http://schemas.microsoft.com/office/drawing/2014/main" id="{00000000-0008-0000-0100-0000FE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59" name="Text Box 38">
          <a:extLst>
            <a:ext uri="{FF2B5EF4-FFF2-40B4-BE49-F238E27FC236}">
              <a16:creationId xmlns:a16="http://schemas.microsoft.com/office/drawing/2014/main" id="{00000000-0008-0000-0100-0000FF09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60" name="Text Box 39">
          <a:extLst>
            <a:ext uri="{FF2B5EF4-FFF2-40B4-BE49-F238E27FC236}">
              <a16:creationId xmlns:a16="http://schemas.microsoft.com/office/drawing/2014/main" id="{00000000-0008-0000-0100-000000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61" name="Text Box 40">
          <a:extLst>
            <a:ext uri="{FF2B5EF4-FFF2-40B4-BE49-F238E27FC236}">
              <a16:creationId xmlns:a16="http://schemas.microsoft.com/office/drawing/2014/main" id="{00000000-0008-0000-0100-000001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62" name="Text Box 41">
          <a:extLst>
            <a:ext uri="{FF2B5EF4-FFF2-40B4-BE49-F238E27FC236}">
              <a16:creationId xmlns:a16="http://schemas.microsoft.com/office/drawing/2014/main" id="{00000000-0008-0000-0100-000002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63" name="Text Box 42">
          <a:extLst>
            <a:ext uri="{FF2B5EF4-FFF2-40B4-BE49-F238E27FC236}">
              <a16:creationId xmlns:a16="http://schemas.microsoft.com/office/drawing/2014/main" id="{00000000-0008-0000-0100-000003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64" name="Text Box 43">
          <a:extLst>
            <a:ext uri="{FF2B5EF4-FFF2-40B4-BE49-F238E27FC236}">
              <a16:creationId xmlns:a16="http://schemas.microsoft.com/office/drawing/2014/main" id="{00000000-0008-0000-0100-000004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65" name="Text Box 44">
          <a:extLst>
            <a:ext uri="{FF2B5EF4-FFF2-40B4-BE49-F238E27FC236}">
              <a16:creationId xmlns:a16="http://schemas.microsoft.com/office/drawing/2014/main" id="{00000000-0008-0000-0100-000005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66" name="Text Box 45">
          <a:extLst>
            <a:ext uri="{FF2B5EF4-FFF2-40B4-BE49-F238E27FC236}">
              <a16:creationId xmlns:a16="http://schemas.microsoft.com/office/drawing/2014/main" id="{00000000-0008-0000-0100-000006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67" name="Text Box 46">
          <a:extLst>
            <a:ext uri="{FF2B5EF4-FFF2-40B4-BE49-F238E27FC236}">
              <a16:creationId xmlns:a16="http://schemas.microsoft.com/office/drawing/2014/main" id="{00000000-0008-0000-0100-000007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68" name="Text Box 47">
          <a:extLst>
            <a:ext uri="{FF2B5EF4-FFF2-40B4-BE49-F238E27FC236}">
              <a16:creationId xmlns:a16="http://schemas.microsoft.com/office/drawing/2014/main" id="{00000000-0008-0000-0100-000008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69" name="Text Box 48">
          <a:extLst>
            <a:ext uri="{FF2B5EF4-FFF2-40B4-BE49-F238E27FC236}">
              <a16:creationId xmlns:a16="http://schemas.microsoft.com/office/drawing/2014/main" id="{00000000-0008-0000-0100-000009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70" name="Text Box 49">
          <a:extLst>
            <a:ext uri="{FF2B5EF4-FFF2-40B4-BE49-F238E27FC236}">
              <a16:creationId xmlns:a16="http://schemas.microsoft.com/office/drawing/2014/main" id="{00000000-0008-0000-0100-00000A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71" name="Text Box 50">
          <a:extLst>
            <a:ext uri="{FF2B5EF4-FFF2-40B4-BE49-F238E27FC236}">
              <a16:creationId xmlns:a16="http://schemas.microsoft.com/office/drawing/2014/main" id="{00000000-0008-0000-0100-00000B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72" name="Text Box 51">
          <a:extLst>
            <a:ext uri="{FF2B5EF4-FFF2-40B4-BE49-F238E27FC236}">
              <a16:creationId xmlns:a16="http://schemas.microsoft.com/office/drawing/2014/main" id="{00000000-0008-0000-0100-00000C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73" name="Text Box 52">
          <a:extLst>
            <a:ext uri="{FF2B5EF4-FFF2-40B4-BE49-F238E27FC236}">
              <a16:creationId xmlns:a16="http://schemas.microsoft.com/office/drawing/2014/main" id="{00000000-0008-0000-0100-00000D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74" name="Text Box 53">
          <a:extLst>
            <a:ext uri="{FF2B5EF4-FFF2-40B4-BE49-F238E27FC236}">
              <a16:creationId xmlns:a16="http://schemas.microsoft.com/office/drawing/2014/main" id="{00000000-0008-0000-0100-00000E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75" name="Text Box 54">
          <a:extLst>
            <a:ext uri="{FF2B5EF4-FFF2-40B4-BE49-F238E27FC236}">
              <a16:creationId xmlns:a16="http://schemas.microsoft.com/office/drawing/2014/main" id="{00000000-0008-0000-0100-00000F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76" name="Text Box 55">
          <a:extLst>
            <a:ext uri="{FF2B5EF4-FFF2-40B4-BE49-F238E27FC236}">
              <a16:creationId xmlns:a16="http://schemas.microsoft.com/office/drawing/2014/main" id="{00000000-0008-0000-0100-000010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77" name="Text Box 56">
          <a:extLst>
            <a:ext uri="{FF2B5EF4-FFF2-40B4-BE49-F238E27FC236}">
              <a16:creationId xmlns:a16="http://schemas.microsoft.com/office/drawing/2014/main" id="{00000000-0008-0000-0100-000011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78" name="Text Box 57">
          <a:extLst>
            <a:ext uri="{FF2B5EF4-FFF2-40B4-BE49-F238E27FC236}">
              <a16:creationId xmlns:a16="http://schemas.microsoft.com/office/drawing/2014/main" id="{00000000-0008-0000-0100-000012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79" name="Text Box 58">
          <a:extLst>
            <a:ext uri="{FF2B5EF4-FFF2-40B4-BE49-F238E27FC236}">
              <a16:creationId xmlns:a16="http://schemas.microsoft.com/office/drawing/2014/main" id="{00000000-0008-0000-0100-000013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80" name="Text Box 59">
          <a:extLst>
            <a:ext uri="{FF2B5EF4-FFF2-40B4-BE49-F238E27FC236}">
              <a16:creationId xmlns:a16="http://schemas.microsoft.com/office/drawing/2014/main" id="{00000000-0008-0000-0100-000014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81" name="Text Box 60">
          <a:extLst>
            <a:ext uri="{FF2B5EF4-FFF2-40B4-BE49-F238E27FC236}">
              <a16:creationId xmlns:a16="http://schemas.microsoft.com/office/drawing/2014/main" id="{00000000-0008-0000-0100-000015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82" name="Text Box 61">
          <a:extLst>
            <a:ext uri="{FF2B5EF4-FFF2-40B4-BE49-F238E27FC236}">
              <a16:creationId xmlns:a16="http://schemas.microsoft.com/office/drawing/2014/main" id="{00000000-0008-0000-0100-000016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83" name="Text Box 62">
          <a:extLst>
            <a:ext uri="{FF2B5EF4-FFF2-40B4-BE49-F238E27FC236}">
              <a16:creationId xmlns:a16="http://schemas.microsoft.com/office/drawing/2014/main" id="{00000000-0008-0000-0100-000017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84" name="Text Box 63">
          <a:extLst>
            <a:ext uri="{FF2B5EF4-FFF2-40B4-BE49-F238E27FC236}">
              <a16:creationId xmlns:a16="http://schemas.microsoft.com/office/drawing/2014/main" id="{00000000-0008-0000-0100-000018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85" name="Text Box 64">
          <a:extLst>
            <a:ext uri="{FF2B5EF4-FFF2-40B4-BE49-F238E27FC236}">
              <a16:creationId xmlns:a16="http://schemas.microsoft.com/office/drawing/2014/main" id="{00000000-0008-0000-0100-000019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86" name="Text Box 65">
          <a:extLst>
            <a:ext uri="{FF2B5EF4-FFF2-40B4-BE49-F238E27FC236}">
              <a16:creationId xmlns:a16="http://schemas.microsoft.com/office/drawing/2014/main" id="{00000000-0008-0000-0100-00001A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87" name="Text Box 66">
          <a:extLst>
            <a:ext uri="{FF2B5EF4-FFF2-40B4-BE49-F238E27FC236}">
              <a16:creationId xmlns:a16="http://schemas.microsoft.com/office/drawing/2014/main" id="{00000000-0008-0000-0100-00001B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88" name="Text Box 67">
          <a:extLst>
            <a:ext uri="{FF2B5EF4-FFF2-40B4-BE49-F238E27FC236}">
              <a16:creationId xmlns:a16="http://schemas.microsoft.com/office/drawing/2014/main" id="{00000000-0008-0000-0100-00001C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89" name="Text Box 68">
          <a:extLst>
            <a:ext uri="{FF2B5EF4-FFF2-40B4-BE49-F238E27FC236}">
              <a16:creationId xmlns:a16="http://schemas.microsoft.com/office/drawing/2014/main" id="{00000000-0008-0000-0100-00001D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90" name="Text Box 69">
          <a:extLst>
            <a:ext uri="{FF2B5EF4-FFF2-40B4-BE49-F238E27FC236}">
              <a16:creationId xmlns:a16="http://schemas.microsoft.com/office/drawing/2014/main" id="{00000000-0008-0000-0100-00001E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91" name="Text Box 70">
          <a:extLst>
            <a:ext uri="{FF2B5EF4-FFF2-40B4-BE49-F238E27FC236}">
              <a16:creationId xmlns:a16="http://schemas.microsoft.com/office/drawing/2014/main" id="{00000000-0008-0000-0100-00001F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92" name="Text Box 71">
          <a:extLst>
            <a:ext uri="{FF2B5EF4-FFF2-40B4-BE49-F238E27FC236}">
              <a16:creationId xmlns:a16="http://schemas.microsoft.com/office/drawing/2014/main" id="{00000000-0008-0000-0100-000020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93" name="Text Box 72">
          <a:extLst>
            <a:ext uri="{FF2B5EF4-FFF2-40B4-BE49-F238E27FC236}">
              <a16:creationId xmlns:a16="http://schemas.microsoft.com/office/drawing/2014/main" id="{00000000-0008-0000-0100-000021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94" name="Text Box 73">
          <a:extLst>
            <a:ext uri="{FF2B5EF4-FFF2-40B4-BE49-F238E27FC236}">
              <a16:creationId xmlns:a16="http://schemas.microsoft.com/office/drawing/2014/main" id="{00000000-0008-0000-0100-000022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95" name="Text Box 74">
          <a:extLst>
            <a:ext uri="{FF2B5EF4-FFF2-40B4-BE49-F238E27FC236}">
              <a16:creationId xmlns:a16="http://schemas.microsoft.com/office/drawing/2014/main" id="{00000000-0008-0000-0100-000023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96" name="Text Box 75">
          <a:extLst>
            <a:ext uri="{FF2B5EF4-FFF2-40B4-BE49-F238E27FC236}">
              <a16:creationId xmlns:a16="http://schemas.microsoft.com/office/drawing/2014/main" id="{00000000-0008-0000-0100-000024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97" name="Text Box 76">
          <a:extLst>
            <a:ext uri="{FF2B5EF4-FFF2-40B4-BE49-F238E27FC236}">
              <a16:creationId xmlns:a16="http://schemas.microsoft.com/office/drawing/2014/main" id="{00000000-0008-0000-0100-000025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98" name="Text Box 77">
          <a:extLst>
            <a:ext uri="{FF2B5EF4-FFF2-40B4-BE49-F238E27FC236}">
              <a16:creationId xmlns:a16="http://schemas.microsoft.com/office/drawing/2014/main" id="{00000000-0008-0000-0100-000026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599" name="Text Box 78">
          <a:extLst>
            <a:ext uri="{FF2B5EF4-FFF2-40B4-BE49-F238E27FC236}">
              <a16:creationId xmlns:a16="http://schemas.microsoft.com/office/drawing/2014/main" id="{00000000-0008-0000-0100-000027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00" name="Text Box 79">
          <a:extLst>
            <a:ext uri="{FF2B5EF4-FFF2-40B4-BE49-F238E27FC236}">
              <a16:creationId xmlns:a16="http://schemas.microsoft.com/office/drawing/2014/main" id="{00000000-0008-0000-0100-000028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01" name="Text Box 80">
          <a:extLst>
            <a:ext uri="{FF2B5EF4-FFF2-40B4-BE49-F238E27FC236}">
              <a16:creationId xmlns:a16="http://schemas.microsoft.com/office/drawing/2014/main" id="{00000000-0008-0000-0100-000029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02" name="Text Box 81">
          <a:extLst>
            <a:ext uri="{FF2B5EF4-FFF2-40B4-BE49-F238E27FC236}">
              <a16:creationId xmlns:a16="http://schemas.microsoft.com/office/drawing/2014/main" id="{00000000-0008-0000-0100-00002A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03" name="Text Box 82">
          <a:extLst>
            <a:ext uri="{FF2B5EF4-FFF2-40B4-BE49-F238E27FC236}">
              <a16:creationId xmlns:a16="http://schemas.microsoft.com/office/drawing/2014/main" id="{00000000-0008-0000-0100-00002B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04" name="Text Box 83">
          <a:extLst>
            <a:ext uri="{FF2B5EF4-FFF2-40B4-BE49-F238E27FC236}">
              <a16:creationId xmlns:a16="http://schemas.microsoft.com/office/drawing/2014/main" id="{00000000-0008-0000-0100-00002C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05" name="Text Box 84">
          <a:extLst>
            <a:ext uri="{FF2B5EF4-FFF2-40B4-BE49-F238E27FC236}">
              <a16:creationId xmlns:a16="http://schemas.microsoft.com/office/drawing/2014/main" id="{00000000-0008-0000-0100-00002D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06" name="Text Box 85">
          <a:extLst>
            <a:ext uri="{FF2B5EF4-FFF2-40B4-BE49-F238E27FC236}">
              <a16:creationId xmlns:a16="http://schemas.microsoft.com/office/drawing/2014/main" id="{00000000-0008-0000-0100-00002E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07" name="Text Box 86">
          <a:extLst>
            <a:ext uri="{FF2B5EF4-FFF2-40B4-BE49-F238E27FC236}">
              <a16:creationId xmlns:a16="http://schemas.microsoft.com/office/drawing/2014/main" id="{00000000-0008-0000-0100-00002F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08" name="Text Box 87">
          <a:extLst>
            <a:ext uri="{FF2B5EF4-FFF2-40B4-BE49-F238E27FC236}">
              <a16:creationId xmlns:a16="http://schemas.microsoft.com/office/drawing/2014/main" id="{00000000-0008-0000-0100-000030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09" name="Text Box 88">
          <a:extLst>
            <a:ext uri="{FF2B5EF4-FFF2-40B4-BE49-F238E27FC236}">
              <a16:creationId xmlns:a16="http://schemas.microsoft.com/office/drawing/2014/main" id="{00000000-0008-0000-0100-000031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10" name="Text Box 89">
          <a:extLst>
            <a:ext uri="{FF2B5EF4-FFF2-40B4-BE49-F238E27FC236}">
              <a16:creationId xmlns:a16="http://schemas.microsoft.com/office/drawing/2014/main" id="{00000000-0008-0000-0100-000032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11" name="Text Box 90">
          <a:extLst>
            <a:ext uri="{FF2B5EF4-FFF2-40B4-BE49-F238E27FC236}">
              <a16:creationId xmlns:a16="http://schemas.microsoft.com/office/drawing/2014/main" id="{00000000-0008-0000-0100-000033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12" name="Text Box 91">
          <a:extLst>
            <a:ext uri="{FF2B5EF4-FFF2-40B4-BE49-F238E27FC236}">
              <a16:creationId xmlns:a16="http://schemas.microsoft.com/office/drawing/2014/main" id="{00000000-0008-0000-0100-000034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13" name="Text Box 92">
          <a:extLst>
            <a:ext uri="{FF2B5EF4-FFF2-40B4-BE49-F238E27FC236}">
              <a16:creationId xmlns:a16="http://schemas.microsoft.com/office/drawing/2014/main" id="{00000000-0008-0000-0100-000035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14" name="Text Box 93">
          <a:extLst>
            <a:ext uri="{FF2B5EF4-FFF2-40B4-BE49-F238E27FC236}">
              <a16:creationId xmlns:a16="http://schemas.microsoft.com/office/drawing/2014/main" id="{00000000-0008-0000-0100-000036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15" name="Text Box 94">
          <a:extLst>
            <a:ext uri="{FF2B5EF4-FFF2-40B4-BE49-F238E27FC236}">
              <a16:creationId xmlns:a16="http://schemas.microsoft.com/office/drawing/2014/main" id="{00000000-0008-0000-0100-000037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16" name="Text Box 95">
          <a:extLst>
            <a:ext uri="{FF2B5EF4-FFF2-40B4-BE49-F238E27FC236}">
              <a16:creationId xmlns:a16="http://schemas.microsoft.com/office/drawing/2014/main" id="{00000000-0008-0000-0100-000038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17" name="Text Box 96">
          <a:extLst>
            <a:ext uri="{FF2B5EF4-FFF2-40B4-BE49-F238E27FC236}">
              <a16:creationId xmlns:a16="http://schemas.microsoft.com/office/drawing/2014/main" id="{00000000-0008-0000-0100-000039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18" name="Text Box 97">
          <a:extLst>
            <a:ext uri="{FF2B5EF4-FFF2-40B4-BE49-F238E27FC236}">
              <a16:creationId xmlns:a16="http://schemas.microsoft.com/office/drawing/2014/main" id="{00000000-0008-0000-0100-00003A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19" name="Text Box 98">
          <a:extLst>
            <a:ext uri="{FF2B5EF4-FFF2-40B4-BE49-F238E27FC236}">
              <a16:creationId xmlns:a16="http://schemas.microsoft.com/office/drawing/2014/main" id="{00000000-0008-0000-0100-00003B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20" name="Text Box 99">
          <a:extLst>
            <a:ext uri="{FF2B5EF4-FFF2-40B4-BE49-F238E27FC236}">
              <a16:creationId xmlns:a16="http://schemas.microsoft.com/office/drawing/2014/main" id="{00000000-0008-0000-0100-00003C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21" name="Text Box 100">
          <a:extLst>
            <a:ext uri="{FF2B5EF4-FFF2-40B4-BE49-F238E27FC236}">
              <a16:creationId xmlns:a16="http://schemas.microsoft.com/office/drawing/2014/main" id="{00000000-0008-0000-0100-00003D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22" name="Text Box 101">
          <a:extLst>
            <a:ext uri="{FF2B5EF4-FFF2-40B4-BE49-F238E27FC236}">
              <a16:creationId xmlns:a16="http://schemas.microsoft.com/office/drawing/2014/main" id="{00000000-0008-0000-0100-00003E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23" name="Text Box 102">
          <a:extLst>
            <a:ext uri="{FF2B5EF4-FFF2-40B4-BE49-F238E27FC236}">
              <a16:creationId xmlns:a16="http://schemas.microsoft.com/office/drawing/2014/main" id="{00000000-0008-0000-0100-00003F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24" name="Text Box 103">
          <a:extLst>
            <a:ext uri="{FF2B5EF4-FFF2-40B4-BE49-F238E27FC236}">
              <a16:creationId xmlns:a16="http://schemas.microsoft.com/office/drawing/2014/main" id="{00000000-0008-0000-0100-000040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25" name="Text Box 104">
          <a:extLst>
            <a:ext uri="{FF2B5EF4-FFF2-40B4-BE49-F238E27FC236}">
              <a16:creationId xmlns:a16="http://schemas.microsoft.com/office/drawing/2014/main" id="{00000000-0008-0000-0100-000041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26" name="Text Box 105">
          <a:extLst>
            <a:ext uri="{FF2B5EF4-FFF2-40B4-BE49-F238E27FC236}">
              <a16:creationId xmlns:a16="http://schemas.microsoft.com/office/drawing/2014/main" id="{00000000-0008-0000-0100-000042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27" name="Text Box 106">
          <a:extLst>
            <a:ext uri="{FF2B5EF4-FFF2-40B4-BE49-F238E27FC236}">
              <a16:creationId xmlns:a16="http://schemas.microsoft.com/office/drawing/2014/main" id="{00000000-0008-0000-0100-000043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28" name="Text Box 107">
          <a:extLst>
            <a:ext uri="{FF2B5EF4-FFF2-40B4-BE49-F238E27FC236}">
              <a16:creationId xmlns:a16="http://schemas.microsoft.com/office/drawing/2014/main" id="{00000000-0008-0000-0100-000044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29" name="Text Box 108">
          <a:extLst>
            <a:ext uri="{FF2B5EF4-FFF2-40B4-BE49-F238E27FC236}">
              <a16:creationId xmlns:a16="http://schemas.microsoft.com/office/drawing/2014/main" id="{00000000-0008-0000-0100-000045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30" name="Text Box 109">
          <a:extLst>
            <a:ext uri="{FF2B5EF4-FFF2-40B4-BE49-F238E27FC236}">
              <a16:creationId xmlns:a16="http://schemas.microsoft.com/office/drawing/2014/main" id="{00000000-0008-0000-0100-000046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31" name="Text Box 110">
          <a:extLst>
            <a:ext uri="{FF2B5EF4-FFF2-40B4-BE49-F238E27FC236}">
              <a16:creationId xmlns:a16="http://schemas.microsoft.com/office/drawing/2014/main" id="{00000000-0008-0000-0100-000047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32" name="Text Box 111">
          <a:extLst>
            <a:ext uri="{FF2B5EF4-FFF2-40B4-BE49-F238E27FC236}">
              <a16:creationId xmlns:a16="http://schemas.microsoft.com/office/drawing/2014/main" id="{00000000-0008-0000-0100-000048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33" name="Text Box 112">
          <a:extLst>
            <a:ext uri="{FF2B5EF4-FFF2-40B4-BE49-F238E27FC236}">
              <a16:creationId xmlns:a16="http://schemas.microsoft.com/office/drawing/2014/main" id="{00000000-0008-0000-0100-000049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34" name="Text Box 113">
          <a:extLst>
            <a:ext uri="{FF2B5EF4-FFF2-40B4-BE49-F238E27FC236}">
              <a16:creationId xmlns:a16="http://schemas.microsoft.com/office/drawing/2014/main" id="{00000000-0008-0000-0100-00004A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35" name="Text Box 114">
          <a:extLst>
            <a:ext uri="{FF2B5EF4-FFF2-40B4-BE49-F238E27FC236}">
              <a16:creationId xmlns:a16="http://schemas.microsoft.com/office/drawing/2014/main" id="{00000000-0008-0000-0100-00004B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36" name="Text Box 115">
          <a:extLst>
            <a:ext uri="{FF2B5EF4-FFF2-40B4-BE49-F238E27FC236}">
              <a16:creationId xmlns:a16="http://schemas.microsoft.com/office/drawing/2014/main" id="{00000000-0008-0000-0100-00004C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37" name="Text Box 116">
          <a:extLst>
            <a:ext uri="{FF2B5EF4-FFF2-40B4-BE49-F238E27FC236}">
              <a16:creationId xmlns:a16="http://schemas.microsoft.com/office/drawing/2014/main" id="{00000000-0008-0000-0100-00004D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38" name="Text Box 117">
          <a:extLst>
            <a:ext uri="{FF2B5EF4-FFF2-40B4-BE49-F238E27FC236}">
              <a16:creationId xmlns:a16="http://schemas.microsoft.com/office/drawing/2014/main" id="{00000000-0008-0000-0100-00004E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39" name="Text Box 118">
          <a:extLst>
            <a:ext uri="{FF2B5EF4-FFF2-40B4-BE49-F238E27FC236}">
              <a16:creationId xmlns:a16="http://schemas.microsoft.com/office/drawing/2014/main" id="{00000000-0008-0000-0100-00004F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40" name="Text Box 119">
          <a:extLst>
            <a:ext uri="{FF2B5EF4-FFF2-40B4-BE49-F238E27FC236}">
              <a16:creationId xmlns:a16="http://schemas.microsoft.com/office/drawing/2014/main" id="{00000000-0008-0000-0100-000050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248829</xdr:rowOff>
    </xdr:to>
    <xdr:sp macro="" textlink="">
      <xdr:nvSpPr>
        <xdr:cNvPr id="2641" name="Text Box 120">
          <a:extLst>
            <a:ext uri="{FF2B5EF4-FFF2-40B4-BE49-F238E27FC236}">
              <a16:creationId xmlns:a16="http://schemas.microsoft.com/office/drawing/2014/main" id="{00000000-0008-0000-0100-0000510A0000}"/>
            </a:ext>
          </a:extLst>
        </xdr:cNvPr>
        <xdr:cNvSpPr txBox="1">
          <a:spLocks noChangeArrowheads="1"/>
        </xdr:cNvSpPr>
      </xdr:nvSpPr>
      <xdr:spPr bwMode="auto">
        <a:xfrm>
          <a:off x="571500" y="60545382"/>
          <a:ext cx="76200" cy="95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42" name="Text Box 1">
          <a:extLst>
            <a:ext uri="{FF2B5EF4-FFF2-40B4-BE49-F238E27FC236}">
              <a16:creationId xmlns:a16="http://schemas.microsoft.com/office/drawing/2014/main" id="{00000000-0008-0000-0100-000052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43" name="Text Box 2">
          <a:extLst>
            <a:ext uri="{FF2B5EF4-FFF2-40B4-BE49-F238E27FC236}">
              <a16:creationId xmlns:a16="http://schemas.microsoft.com/office/drawing/2014/main" id="{00000000-0008-0000-0100-000053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44" name="Text Box 3">
          <a:extLst>
            <a:ext uri="{FF2B5EF4-FFF2-40B4-BE49-F238E27FC236}">
              <a16:creationId xmlns:a16="http://schemas.microsoft.com/office/drawing/2014/main" id="{00000000-0008-0000-0100-000054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45" name="Text Box 4">
          <a:extLst>
            <a:ext uri="{FF2B5EF4-FFF2-40B4-BE49-F238E27FC236}">
              <a16:creationId xmlns:a16="http://schemas.microsoft.com/office/drawing/2014/main" id="{00000000-0008-0000-0100-000055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46" name="Text Box 5">
          <a:extLst>
            <a:ext uri="{FF2B5EF4-FFF2-40B4-BE49-F238E27FC236}">
              <a16:creationId xmlns:a16="http://schemas.microsoft.com/office/drawing/2014/main" id="{00000000-0008-0000-0100-000056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47" name="Text Box 6">
          <a:extLst>
            <a:ext uri="{FF2B5EF4-FFF2-40B4-BE49-F238E27FC236}">
              <a16:creationId xmlns:a16="http://schemas.microsoft.com/office/drawing/2014/main" id="{00000000-0008-0000-0100-000057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48" name="Text Box 7">
          <a:extLst>
            <a:ext uri="{FF2B5EF4-FFF2-40B4-BE49-F238E27FC236}">
              <a16:creationId xmlns:a16="http://schemas.microsoft.com/office/drawing/2014/main" id="{00000000-0008-0000-0100-000058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49" name="Text Box 8">
          <a:extLst>
            <a:ext uri="{FF2B5EF4-FFF2-40B4-BE49-F238E27FC236}">
              <a16:creationId xmlns:a16="http://schemas.microsoft.com/office/drawing/2014/main" id="{00000000-0008-0000-0100-000059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50" name="Text Box 9">
          <a:extLst>
            <a:ext uri="{FF2B5EF4-FFF2-40B4-BE49-F238E27FC236}">
              <a16:creationId xmlns:a16="http://schemas.microsoft.com/office/drawing/2014/main" id="{00000000-0008-0000-0100-00005A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51" name="Text Box 10">
          <a:extLst>
            <a:ext uri="{FF2B5EF4-FFF2-40B4-BE49-F238E27FC236}">
              <a16:creationId xmlns:a16="http://schemas.microsoft.com/office/drawing/2014/main" id="{00000000-0008-0000-0100-00005B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52" name="Text Box 11">
          <a:extLst>
            <a:ext uri="{FF2B5EF4-FFF2-40B4-BE49-F238E27FC236}">
              <a16:creationId xmlns:a16="http://schemas.microsoft.com/office/drawing/2014/main" id="{00000000-0008-0000-0100-00005C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53" name="Text Box 12">
          <a:extLst>
            <a:ext uri="{FF2B5EF4-FFF2-40B4-BE49-F238E27FC236}">
              <a16:creationId xmlns:a16="http://schemas.microsoft.com/office/drawing/2014/main" id="{00000000-0008-0000-0100-00005D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54" name="Text Box 13">
          <a:extLst>
            <a:ext uri="{FF2B5EF4-FFF2-40B4-BE49-F238E27FC236}">
              <a16:creationId xmlns:a16="http://schemas.microsoft.com/office/drawing/2014/main" id="{00000000-0008-0000-0100-00005E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55" name="Text Box 14">
          <a:extLst>
            <a:ext uri="{FF2B5EF4-FFF2-40B4-BE49-F238E27FC236}">
              <a16:creationId xmlns:a16="http://schemas.microsoft.com/office/drawing/2014/main" id="{00000000-0008-0000-0100-00005F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56" name="Text Box 15">
          <a:extLst>
            <a:ext uri="{FF2B5EF4-FFF2-40B4-BE49-F238E27FC236}">
              <a16:creationId xmlns:a16="http://schemas.microsoft.com/office/drawing/2014/main" id="{00000000-0008-0000-0100-000060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57" name="Text Box 16">
          <a:extLst>
            <a:ext uri="{FF2B5EF4-FFF2-40B4-BE49-F238E27FC236}">
              <a16:creationId xmlns:a16="http://schemas.microsoft.com/office/drawing/2014/main" id="{00000000-0008-0000-0100-000061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58" name="Text Box 17">
          <a:extLst>
            <a:ext uri="{FF2B5EF4-FFF2-40B4-BE49-F238E27FC236}">
              <a16:creationId xmlns:a16="http://schemas.microsoft.com/office/drawing/2014/main" id="{00000000-0008-0000-0100-000062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59" name="Text Box 18">
          <a:extLst>
            <a:ext uri="{FF2B5EF4-FFF2-40B4-BE49-F238E27FC236}">
              <a16:creationId xmlns:a16="http://schemas.microsoft.com/office/drawing/2014/main" id="{00000000-0008-0000-0100-000063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60" name="Text Box 19">
          <a:extLst>
            <a:ext uri="{FF2B5EF4-FFF2-40B4-BE49-F238E27FC236}">
              <a16:creationId xmlns:a16="http://schemas.microsoft.com/office/drawing/2014/main" id="{00000000-0008-0000-0100-000064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61" name="Text Box 20">
          <a:extLst>
            <a:ext uri="{FF2B5EF4-FFF2-40B4-BE49-F238E27FC236}">
              <a16:creationId xmlns:a16="http://schemas.microsoft.com/office/drawing/2014/main" id="{00000000-0008-0000-0100-000065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62" name="Text Box 21">
          <a:extLst>
            <a:ext uri="{FF2B5EF4-FFF2-40B4-BE49-F238E27FC236}">
              <a16:creationId xmlns:a16="http://schemas.microsoft.com/office/drawing/2014/main" id="{00000000-0008-0000-0100-000066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63" name="Text Box 22">
          <a:extLst>
            <a:ext uri="{FF2B5EF4-FFF2-40B4-BE49-F238E27FC236}">
              <a16:creationId xmlns:a16="http://schemas.microsoft.com/office/drawing/2014/main" id="{00000000-0008-0000-0100-000067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64" name="Text Box 23">
          <a:extLst>
            <a:ext uri="{FF2B5EF4-FFF2-40B4-BE49-F238E27FC236}">
              <a16:creationId xmlns:a16="http://schemas.microsoft.com/office/drawing/2014/main" id="{00000000-0008-0000-0100-000068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65" name="Text Box 24">
          <a:extLst>
            <a:ext uri="{FF2B5EF4-FFF2-40B4-BE49-F238E27FC236}">
              <a16:creationId xmlns:a16="http://schemas.microsoft.com/office/drawing/2014/main" id="{00000000-0008-0000-0100-000069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66" name="Text Box 25">
          <a:extLst>
            <a:ext uri="{FF2B5EF4-FFF2-40B4-BE49-F238E27FC236}">
              <a16:creationId xmlns:a16="http://schemas.microsoft.com/office/drawing/2014/main" id="{00000000-0008-0000-0100-00006A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67" name="Text Box 26">
          <a:extLst>
            <a:ext uri="{FF2B5EF4-FFF2-40B4-BE49-F238E27FC236}">
              <a16:creationId xmlns:a16="http://schemas.microsoft.com/office/drawing/2014/main" id="{00000000-0008-0000-0100-00006B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68" name="Text Box 27">
          <a:extLst>
            <a:ext uri="{FF2B5EF4-FFF2-40B4-BE49-F238E27FC236}">
              <a16:creationId xmlns:a16="http://schemas.microsoft.com/office/drawing/2014/main" id="{00000000-0008-0000-0100-00006C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69" name="Text Box 28">
          <a:extLst>
            <a:ext uri="{FF2B5EF4-FFF2-40B4-BE49-F238E27FC236}">
              <a16:creationId xmlns:a16="http://schemas.microsoft.com/office/drawing/2014/main" id="{00000000-0008-0000-0100-00006D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70" name="Text Box 29">
          <a:extLst>
            <a:ext uri="{FF2B5EF4-FFF2-40B4-BE49-F238E27FC236}">
              <a16:creationId xmlns:a16="http://schemas.microsoft.com/office/drawing/2014/main" id="{00000000-0008-0000-0100-00006E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71" name="Text Box 30">
          <a:extLst>
            <a:ext uri="{FF2B5EF4-FFF2-40B4-BE49-F238E27FC236}">
              <a16:creationId xmlns:a16="http://schemas.microsoft.com/office/drawing/2014/main" id="{00000000-0008-0000-0100-00006F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72" name="Text Box 31">
          <a:extLst>
            <a:ext uri="{FF2B5EF4-FFF2-40B4-BE49-F238E27FC236}">
              <a16:creationId xmlns:a16="http://schemas.microsoft.com/office/drawing/2014/main" id="{00000000-0008-0000-0100-000070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73" name="Text Box 32">
          <a:extLst>
            <a:ext uri="{FF2B5EF4-FFF2-40B4-BE49-F238E27FC236}">
              <a16:creationId xmlns:a16="http://schemas.microsoft.com/office/drawing/2014/main" id="{00000000-0008-0000-0100-000071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74" name="Text Box 33">
          <a:extLst>
            <a:ext uri="{FF2B5EF4-FFF2-40B4-BE49-F238E27FC236}">
              <a16:creationId xmlns:a16="http://schemas.microsoft.com/office/drawing/2014/main" id="{00000000-0008-0000-0100-000072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75" name="Text Box 34">
          <a:extLst>
            <a:ext uri="{FF2B5EF4-FFF2-40B4-BE49-F238E27FC236}">
              <a16:creationId xmlns:a16="http://schemas.microsoft.com/office/drawing/2014/main" id="{00000000-0008-0000-0100-000073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76" name="Text Box 35">
          <a:extLst>
            <a:ext uri="{FF2B5EF4-FFF2-40B4-BE49-F238E27FC236}">
              <a16:creationId xmlns:a16="http://schemas.microsoft.com/office/drawing/2014/main" id="{00000000-0008-0000-0100-000074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77" name="Text Box 36">
          <a:extLst>
            <a:ext uri="{FF2B5EF4-FFF2-40B4-BE49-F238E27FC236}">
              <a16:creationId xmlns:a16="http://schemas.microsoft.com/office/drawing/2014/main" id="{00000000-0008-0000-0100-000075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78" name="Text Box 37">
          <a:extLst>
            <a:ext uri="{FF2B5EF4-FFF2-40B4-BE49-F238E27FC236}">
              <a16:creationId xmlns:a16="http://schemas.microsoft.com/office/drawing/2014/main" id="{00000000-0008-0000-0100-000076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79" name="Text Box 38">
          <a:extLst>
            <a:ext uri="{FF2B5EF4-FFF2-40B4-BE49-F238E27FC236}">
              <a16:creationId xmlns:a16="http://schemas.microsoft.com/office/drawing/2014/main" id="{00000000-0008-0000-0100-000077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80" name="Text Box 39">
          <a:extLst>
            <a:ext uri="{FF2B5EF4-FFF2-40B4-BE49-F238E27FC236}">
              <a16:creationId xmlns:a16="http://schemas.microsoft.com/office/drawing/2014/main" id="{00000000-0008-0000-0100-000078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81" name="Text Box 40">
          <a:extLst>
            <a:ext uri="{FF2B5EF4-FFF2-40B4-BE49-F238E27FC236}">
              <a16:creationId xmlns:a16="http://schemas.microsoft.com/office/drawing/2014/main" id="{00000000-0008-0000-0100-000079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82" name="Text Box 41">
          <a:extLst>
            <a:ext uri="{FF2B5EF4-FFF2-40B4-BE49-F238E27FC236}">
              <a16:creationId xmlns:a16="http://schemas.microsoft.com/office/drawing/2014/main" id="{00000000-0008-0000-0100-00007A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83" name="Text Box 42">
          <a:extLst>
            <a:ext uri="{FF2B5EF4-FFF2-40B4-BE49-F238E27FC236}">
              <a16:creationId xmlns:a16="http://schemas.microsoft.com/office/drawing/2014/main" id="{00000000-0008-0000-0100-00007B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84" name="Text Box 43">
          <a:extLst>
            <a:ext uri="{FF2B5EF4-FFF2-40B4-BE49-F238E27FC236}">
              <a16:creationId xmlns:a16="http://schemas.microsoft.com/office/drawing/2014/main" id="{00000000-0008-0000-0100-00007C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85" name="Text Box 44">
          <a:extLst>
            <a:ext uri="{FF2B5EF4-FFF2-40B4-BE49-F238E27FC236}">
              <a16:creationId xmlns:a16="http://schemas.microsoft.com/office/drawing/2014/main" id="{00000000-0008-0000-0100-00007D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86" name="Text Box 45">
          <a:extLst>
            <a:ext uri="{FF2B5EF4-FFF2-40B4-BE49-F238E27FC236}">
              <a16:creationId xmlns:a16="http://schemas.microsoft.com/office/drawing/2014/main" id="{00000000-0008-0000-0100-00007E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87" name="Text Box 46">
          <a:extLst>
            <a:ext uri="{FF2B5EF4-FFF2-40B4-BE49-F238E27FC236}">
              <a16:creationId xmlns:a16="http://schemas.microsoft.com/office/drawing/2014/main" id="{00000000-0008-0000-0100-00007F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88" name="Text Box 47">
          <a:extLst>
            <a:ext uri="{FF2B5EF4-FFF2-40B4-BE49-F238E27FC236}">
              <a16:creationId xmlns:a16="http://schemas.microsoft.com/office/drawing/2014/main" id="{00000000-0008-0000-0100-000080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89" name="Text Box 48">
          <a:extLst>
            <a:ext uri="{FF2B5EF4-FFF2-40B4-BE49-F238E27FC236}">
              <a16:creationId xmlns:a16="http://schemas.microsoft.com/office/drawing/2014/main" id="{00000000-0008-0000-0100-000081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90" name="Text Box 49">
          <a:extLst>
            <a:ext uri="{FF2B5EF4-FFF2-40B4-BE49-F238E27FC236}">
              <a16:creationId xmlns:a16="http://schemas.microsoft.com/office/drawing/2014/main" id="{00000000-0008-0000-0100-000082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91" name="Text Box 50">
          <a:extLst>
            <a:ext uri="{FF2B5EF4-FFF2-40B4-BE49-F238E27FC236}">
              <a16:creationId xmlns:a16="http://schemas.microsoft.com/office/drawing/2014/main" id="{00000000-0008-0000-0100-000083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92" name="Text Box 51">
          <a:extLst>
            <a:ext uri="{FF2B5EF4-FFF2-40B4-BE49-F238E27FC236}">
              <a16:creationId xmlns:a16="http://schemas.microsoft.com/office/drawing/2014/main" id="{00000000-0008-0000-0100-000084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93" name="Text Box 52">
          <a:extLst>
            <a:ext uri="{FF2B5EF4-FFF2-40B4-BE49-F238E27FC236}">
              <a16:creationId xmlns:a16="http://schemas.microsoft.com/office/drawing/2014/main" id="{00000000-0008-0000-0100-000085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94" name="Text Box 53">
          <a:extLst>
            <a:ext uri="{FF2B5EF4-FFF2-40B4-BE49-F238E27FC236}">
              <a16:creationId xmlns:a16="http://schemas.microsoft.com/office/drawing/2014/main" id="{00000000-0008-0000-0100-000086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95" name="Text Box 54">
          <a:extLst>
            <a:ext uri="{FF2B5EF4-FFF2-40B4-BE49-F238E27FC236}">
              <a16:creationId xmlns:a16="http://schemas.microsoft.com/office/drawing/2014/main" id="{00000000-0008-0000-0100-000087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96" name="Text Box 55">
          <a:extLst>
            <a:ext uri="{FF2B5EF4-FFF2-40B4-BE49-F238E27FC236}">
              <a16:creationId xmlns:a16="http://schemas.microsoft.com/office/drawing/2014/main" id="{00000000-0008-0000-0100-000088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97" name="Text Box 56">
          <a:extLst>
            <a:ext uri="{FF2B5EF4-FFF2-40B4-BE49-F238E27FC236}">
              <a16:creationId xmlns:a16="http://schemas.microsoft.com/office/drawing/2014/main" id="{00000000-0008-0000-0100-000089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98" name="Text Box 57">
          <a:extLst>
            <a:ext uri="{FF2B5EF4-FFF2-40B4-BE49-F238E27FC236}">
              <a16:creationId xmlns:a16="http://schemas.microsoft.com/office/drawing/2014/main" id="{00000000-0008-0000-0100-00008A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699" name="Text Box 58">
          <a:extLst>
            <a:ext uri="{FF2B5EF4-FFF2-40B4-BE49-F238E27FC236}">
              <a16:creationId xmlns:a16="http://schemas.microsoft.com/office/drawing/2014/main" id="{00000000-0008-0000-0100-00008B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00" name="Text Box 59">
          <a:extLst>
            <a:ext uri="{FF2B5EF4-FFF2-40B4-BE49-F238E27FC236}">
              <a16:creationId xmlns:a16="http://schemas.microsoft.com/office/drawing/2014/main" id="{00000000-0008-0000-0100-00008C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01" name="Text Box 60">
          <a:extLst>
            <a:ext uri="{FF2B5EF4-FFF2-40B4-BE49-F238E27FC236}">
              <a16:creationId xmlns:a16="http://schemas.microsoft.com/office/drawing/2014/main" id="{00000000-0008-0000-0100-00008D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02" name="Text Box 61">
          <a:extLst>
            <a:ext uri="{FF2B5EF4-FFF2-40B4-BE49-F238E27FC236}">
              <a16:creationId xmlns:a16="http://schemas.microsoft.com/office/drawing/2014/main" id="{00000000-0008-0000-0100-00008E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03" name="Text Box 62">
          <a:extLst>
            <a:ext uri="{FF2B5EF4-FFF2-40B4-BE49-F238E27FC236}">
              <a16:creationId xmlns:a16="http://schemas.microsoft.com/office/drawing/2014/main" id="{00000000-0008-0000-0100-00008F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04" name="Text Box 63">
          <a:extLst>
            <a:ext uri="{FF2B5EF4-FFF2-40B4-BE49-F238E27FC236}">
              <a16:creationId xmlns:a16="http://schemas.microsoft.com/office/drawing/2014/main" id="{00000000-0008-0000-0100-000090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05" name="Text Box 64">
          <a:extLst>
            <a:ext uri="{FF2B5EF4-FFF2-40B4-BE49-F238E27FC236}">
              <a16:creationId xmlns:a16="http://schemas.microsoft.com/office/drawing/2014/main" id="{00000000-0008-0000-0100-000091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06" name="Text Box 65">
          <a:extLst>
            <a:ext uri="{FF2B5EF4-FFF2-40B4-BE49-F238E27FC236}">
              <a16:creationId xmlns:a16="http://schemas.microsoft.com/office/drawing/2014/main" id="{00000000-0008-0000-0100-000092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07" name="Text Box 66">
          <a:extLst>
            <a:ext uri="{FF2B5EF4-FFF2-40B4-BE49-F238E27FC236}">
              <a16:creationId xmlns:a16="http://schemas.microsoft.com/office/drawing/2014/main" id="{00000000-0008-0000-0100-000093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08" name="Text Box 67">
          <a:extLst>
            <a:ext uri="{FF2B5EF4-FFF2-40B4-BE49-F238E27FC236}">
              <a16:creationId xmlns:a16="http://schemas.microsoft.com/office/drawing/2014/main" id="{00000000-0008-0000-0100-000094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09" name="Text Box 68">
          <a:extLst>
            <a:ext uri="{FF2B5EF4-FFF2-40B4-BE49-F238E27FC236}">
              <a16:creationId xmlns:a16="http://schemas.microsoft.com/office/drawing/2014/main" id="{00000000-0008-0000-0100-000095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10" name="Text Box 69">
          <a:extLst>
            <a:ext uri="{FF2B5EF4-FFF2-40B4-BE49-F238E27FC236}">
              <a16:creationId xmlns:a16="http://schemas.microsoft.com/office/drawing/2014/main" id="{00000000-0008-0000-0100-000096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11" name="Text Box 70">
          <a:extLst>
            <a:ext uri="{FF2B5EF4-FFF2-40B4-BE49-F238E27FC236}">
              <a16:creationId xmlns:a16="http://schemas.microsoft.com/office/drawing/2014/main" id="{00000000-0008-0000-0100-000097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12" name="Text Box 71">
          <a:extLst>
            <a:ext uri="{FF2B5EF4-FFF2-40B4-BE49-F238E27FC236}">
              <a16:creationId xmlns:a16="http://schemas.microsoft.com/office/drawing/2014/main" id="{00000000-0008-0000-0100-000098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13" name="Text Box 72">
          <a:extLst>
            <a:ext uri="{FF2B5EF4-FFF2-40B4-BE49-F238E27FC236}">
              <a16:creationId xmlns:a16="http://schemas.microsoft.com/office/drawing/2014/main" id="{00000000-0008-0000-0100-000099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14" name="Text Box 73">
          <a:extLst>
            <a:ext uri="{FF2B5EF4-FFF2-40B4-BE49-F238E27FC236}">
              <a16:creationId xmlns:a16="http://schemas.microsoft.com/office/drawing/2014/main" id="{00000000-0008-0000-0100-00009A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15" name="Text Box 74">
          <a:extLst>
            <a:ext uri="{FF2B5EF4-FFF2-40B4-BE49-F238E27FC236}">
              <a16:creationId xmlns:a16="http://schemas.microsoft.com/office/drawing/2014/main" id="{00000000-0008-0000-0100-00009B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16" name="Text Box 75">
          <a:extLst>
            <a:ext uri="{FF2B5EF4-FFF2-40B4-BE49-F238E27FC236}">
              <a16:creationId xmlns:a16="http://schemas.microsoft.com/office/drawing/2014/main" id="{00000000-0008-0000-0100-00009C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17" name="Text Box 76">
          <a:extLst>
            <a:ext uri="{FF2B5EF4-FFF2-40B4-BE49-F238E27FC236}">
              <a16:creationId xmlns:a16="http://schemas.microsoft.com/office/drawing/2014/main" id="{00000000-0008-0000-0100-00009D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18" name="Text Box 77">
          <a:extLst>
            <a:ext uri="{FF2B5EF4-FFF2-40B4-BE49-F238E27FC236}">
              <a16:creationId xmlns:a16="http://schemas.microsoft.com/office/drawing/2014/main" id="{00000000-0008-0000-0100-00009E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19" name="Text Box 78">
          <a:extLst>
            <a:ext uri="{FF2B5EF4-FFF2-40B4-BE49-F238E27FC236}">
              <a16:creationId xmlns:a16="http://schemas.microsoft.com/office/drawing/2014/main" id="{00000000-0008-0000-0100-00009F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20" name="Text Box 79">
          <a:extLst>
            <a:ext uri="{FF2B5EF4-FFF2-40B4-BE49-F238E27FC236}">
              <a16:creationId xmlns:a16="http://schemas.microsoft.com/office/drawing/2014/main" id="{00000000-0008-0000-0100-0000A0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21" name="Text Box 80">
          <a:extLst>
            <a:ext uri="{FF2B5EF4-FFF2-40B4-BE49-F238E27FC236}">
              <a16:creationId xmlns:a16="http://schemas.microsoft.com/office/drawing/2014/main" id="{00000000-0008-0000-0100-0000A1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22" name="Text Box 81">
          <a:extLst>
            <a:ext uri="{FF2B5EF4-FFF2-40B4-BE49-F238E27FC236}">
              <a16:creationId xmlns:a16="http://schemas.microsoft.com/office/drawing/2014/main" id="{00000000-0008-0000-0100-0000A2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23" name="Text Box 82">
          <a:extLst>
            <a:ext uri="{FF2B5EF4-FFF2-40B4-BE49-F238E27FC236}">
              <a16:creationId xmlns:a16="http://schemas.microsoft.com/office/drawing/2014/main" id="{00000000-0008-0000-0100-0000A3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24" name="Text Box 83">
          <a:extLst>
            <a:ext uri="{FF2B5EF4-FFF2-40B4-BE49-F238E27FC236}">
              <a16:creationId xmlns:a16="http://schemas.microsoft.com/office/drawing/2014/main" id="{00000000-0008-0000-0100-0000A4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25" name="Text Box 84">
          <a:extLst>
            <a:ext uri="{FF2B5EF4-FFF2-40B4-BE49-F238E27FC236}">
              <a16:creationId xmlns:a16="http://schemas.microsoft.com/office/drawing/2014/main" id="{00000000-0008-0000-0100-0000A5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26" name="Text Box 85">
          <a:extLst>
            <a:ext uri="{FF2B5EF4-FFF2-40B4-BE49-F238E27FC236}">
              <a16:creationId xmlns:a16="http://schemas.microsoft.com/office/drawing/2014/main" id="{00000000-0008-0000-0100-0000A6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27" name="Text Box 86">
          <a:extLst>
            <a:ext uri="{FF2B5EF4-FFF2-40B4-BE49-F238E27FC236}">
              <a16:creationId xmlns:a16="http://schemas.microsoft.com/office/drawing/2014/main" id="{00000000-0008-0000-0100-0000A7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28" name="Text Box 87">
          <a:extLst>
            <a:ext uri="{FF2B5EF4-FFF2-40B4-BE49-F238E27FC236}">
              <a16:creationId xmlns:a16="http://schemas.microsoft.com/office/drawing/2014/main" id="{00000000-0008-0000-0100-0000A8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29" name="Text Box 88">
          <a:extLst>
            <a:ext uri="{FF2B5EF4-FFF2-40B4-BE49-F238E27FC236}">
              <a16:creationId xmlns:a16="http://schemas.microsoft.com/office/drawing/2014/main" id="{00000000-0008-0000-0100-0000A9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30" name="Text Box 89">
          <a:extLst>
            <a:ext uri="{FF2B5EF4-FFF2-40B4-BE49-F238E27FC236}">
              <a16:creationId xmlns:a16="http://schemas.microsoft.com/office/drawing/2014/main" id="{00000000-0008-0000-0100-0000AA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31" name="Text Box 90">
          <a:extLst>
            <a:ext uri="{FF2B5EF4-FFF2-40B4-BE49-F238E27FC236}">
              <a16:creationId xmlns:a16="http://schemas.microsoft.com/office/drawing/2014/main" id="{00000000-0008-0000-0100-0000AB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32" name="Text Box 91">
          <a:extLst>
            <a:ext uri="{FF2B5EF4-FFF2-40B4-BE49-F238E27FC236}">
              <a16:creationId xmlns:a16="http://schemas.microsoft.com/office/drawing/2014/main" id="{00000000-0008-0000-0100-0000AC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33" name="Text Box 92">
          <a:extLst>
            <a:ext uri="{FF2B5EF4-FFF2-40B4-BE49-F238E27FC236}">
              <a16:creationId xmlns:a16="http://schemas.microsoft.com/office/drawing/2014/main" id="{00000000-0008-0000-0100-0000AD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34" name="Text Box 93">
          <a:extLst>
            <a:ext uri="{FF2B5EF4-FFF2-40B4-BE49-F238E27FC236}">
              <a16:creationId xmlns:a16="http://schemas.microsoft.com/office/drawing/2014/main" id="{00000000-0008-0000-0100-0000AE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35" name="Text Box 94">
          <a:extLst>
            <a:ext uri="{FF2B5EF4-FFF2-40B4-BE49-F238E27FC236}">
              <a16:creationId xmlns:a16="http://schemas.microsoft.com/office/drawing/2014/main" id="{00000000-0008-0000-0100-0000AF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36" name="Text Box 95">
          <a:extLst>
            <a:ext uri="{FF2B5EF4-FFF2-40B4-BE49-F238E27FC236}">
              <a16:creationId xmlns:a16="http://schemas.microsoft.com/office/drawing/2014/main" id="{00000000-0008-0000-0100-0000B0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37" name="Text Box 96">
          <a:extLst>
            <a:ext uri="{FF2B5EF4-FFF2-40B4-BE49-F238E27FC236}">
              <a16:creationId xmlns:a16="http://schemas.microsoft.com/office/drawing/2014/main" id="{00000000-0008-0000-0100-0000B1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38" name="Text Box 97">
          <a:extLst>
            <a:ext uri="{FF2B5EF4-FFF2-40B4-BE49-F238E27FC236}">
              <a16:creationId xmlns:a16="http://schemas.microsoft.com/office/drawing/2014/main" id="{00000000-0008-0000-0100-0000B2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39" name="Text Box 98">
          <a:extLst>
            <a:ext uri="{FF2B5EF4-FFF2-40B4-BE49-F238E27FC236}">
              <a16:creationId xmlns:a16="http://schemas.microsoft.com/office/drawing/2014/main" id="{00000000-0008-0000-0100-0000B3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40" name="Text Box 99">
          <a:extLst>
            <a:ext uri="{FF2B5EF4-FFF2-40B4-BE49-F238E27FC236}">
              <a16:creationId xmlns:a16="http://schemas.microsoft.com/office/drawing/2014/main" id="{00000000-0008-0000-0100-0000B4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41" name="Text Box 100">
          <a:extLst>
            <a:ext uri="{FF2B5EF4-FFF2-40B4-BE49-F238E27FC236}">
              <a16:creationId xmlns:a16="http://schemas.microsoft.com/office/drawing/2014/main" id="{00000000-0008-0000-0100-0000B5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42" name="Text Box 101">
          <a:extLst>
            <a:ext uri="{FF2B5EF4-FFF2-40B4-BE49-F238E27FC236}">
              <a16:creationId xmlns:a16="http://schemas.microsoft.com/office/drawing/2014/main" id="{00000000-0008-0000-0100-0000B6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43" name="Text Box 102">
          <a:extLst>
            <a:ext uri="{FF2B5EF4-FFF2-40B4-BE49-F238E27FC236}">
              <a16:creationId xmlns:a16="http://schemas.microsoft.com/office/drawing/2014/main" id="{00000000-0008-0000-0100-0000B7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44" name="Text Box 103">
          <a:extLst>
            <a:ext uri="{FF2B5EF4-FFF2-40B4-BE49-F238E27FC236}">
              <a16:creationId xmlns:a16="http://schemas.microsoft.com/office/drawing/2014/main" id="{00000000-0008-0000-0100-0000B8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45" name="Text Box 104">
          <a:extLst>
            <a:ext uri="{FF2B5EF4-FFF2-40B4-BE49-F238E27FC236}">
              <a16:creationId xmlns:a16="http://schemas.microsoft.com/office/drawing/2014/main" id="{00000000-0008-0000-0100-0000B9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46" name="Text Box 105">
          <a:extLst>
            <a:ext uri="{FF2B5EF4-FFF2-40B4-BE49-F238E27FC236}">
              <a16:creationId xmlns:a16="http://schemas.microsoft.com/office/drawing/2014/main" id="{00000000-0008-0000-0100-0000BA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47" name="Text Box 106">
          <a:extLst>
            <a:ext uri="{FF2B5EF4-FFF2-40B4-BE49-F238E27FC236}">
              <a16:creationId xmlns:a16="http://schemas.microsoft.com/office/drawing/2014/main" id="{00000000-0008-0000-0100-0000BB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48" name="Text Box 107">
          <a:extLst>
            <a:ext uri="{FF2B5EF4-FFF2-40B4-BE49-F238E27FC236}">
              <a16:creationId xmlns:a16="http://schemas.microsoft.com/office/drawing/2014/main" id="{00000000-0008-0000-0100-0000BC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49" name="Text Box 108">
          <a:extLst>
            <a:ext uri="{FF2B5EF4-FFF2-40B4-BE49-F238E27FC236}">
              <a16:creationId xmlns:a16="http://schemas.microsoft.com/office/drawing/2014/main" id="{00000000-0008-0000-0100-0000BD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50" name="Text Box 109">
          <a:extLst>
            <a:ext uri="{FF2B5EF4-FFF2-40B4-BE49-F238E27FC236}">
              <a16:creationId xmlns:a16="http://schemas.microsoft.com/office/drawing/2014/main" id="{00000000-0008-0000-0100-0000BE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51" name="Text Box 110">
          <a:extLst>
            <a:ext uri="{FF2B5EF4-FFF2-40B4-BE49-F238E27FC236}">
              <a16:creationId xmlns:a16="http://schemas.microsoft.com/office/drawing/2014/main" id="{00000000-0008-0000-0100-0000BF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52" name="Text Box 111">
          <a:extLst>
            <a:ext uri="{FF2B5EF4-FFF2-40B4-BE49-F238E27FC236}">
              <a16:creationId xmlns:a16="http://schemas.microsoft.com/office/drawing/2014/main" id="{00000000-0008-0000-0100-0000C0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53" name="Text Box 112">
          <a:extLst>
            <a:ext uri="{FF2B5EF4-FFF2-40B4-BE49-F238E27FC236}">
              <a16:creationId xmlns:a16="http://schemas.microsoft.com/office/drawing/2014/main" id="{00000000-0008-0000-0100-0000C1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54" name="Text Box 113">
          <a:extLst>
            <a:ext uri="{FF2B5EF4-FFF2-40B4-BE49-F238E27FC236}">
              <a16:creationId xmlns:a16="http://schemas.microsoft.com/office/drawing/2014/main" id="{00000000-0008-0000-0100-0000C2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55" name="Text Box 114">
          <a:extLst>
            <a:ext uri="{FF2B5EF4-FFF2-40B4-BE49-F238E27FC236}">
              <a16:creationId xmlns:a16="http://schemas.microsoft.com/office/drawing/2014/main" id="{00000000-0008-0000-0100-0000C3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56" name="Text Box 115">
          <a:extLst>
            <a:ext uri="{FF2B5EF4-FFF2-40B4-BE49-F238E27FC236}">
              <a16:creationId xmlns:a16="http://schemas.microsoft.com/office/drawing/2014/main" id="{00000000-0008-0000-0100-0000C4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57" name="Text Box 116">
          <a:extLst>
            <a:ext uri="{FF2B5EF4-FFF2-40B4-BE49-F238E27FC236}">
              <a16:creationId xmlns:a16="http://schemas.microsoft.com/office/drawing/2014/main" id="{00000000-0008-0000-0100-0000C5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58" name="Text Box 117">
          <a:extLst>
            <a:ext uri="{FF2B5EF4-FFF2-40B4-BE49-F238E27FC236}">
              <a16:creationId xmlns:a16="http://schemas.microsoft.com/office/drawing/2014/main" id="{00000000-0008-0000-0100-0000C6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59" name="Text Box 118">
          <a:extLst>
            <a:ext uri="{FF2B5EF4-FFF2-40B4-BE49-F238E27FC236}">
              <a16:creationId xmlns:a16="http://schemas.microsoft.com/office/drawing/2014/main" id="{00000000-0008-0000-0100-0000C7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60" name="Text Box 119">
          <a:extLst>
            <a:ext uri="{FF2B5EF4-FFF2-40B4-BE49-F238E27FC236}">
              <a16:creationId xmlns:a16="http://schemas.microsoft.com/office/drawing/2014/main" id="{00000000-0008-0000-0100-0000C8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61" name="Text Box 120">
          <a:extLst>
            <a:ext uri="{FF2B5EF4-FFF2-40B4-BE49-F238E27FC236}">
              <a16:creationId xmlns:a16="http://schemas.microsoft.com/office/drawing/2014/main" id="{00000000-0008-0000-0100-0000C9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62" name="Text Box 1">
          <a:extLst>
            <a:ext uri="{FF2B5EF4-FFF2-40B4-BE49-F238E27FC236}">
              <a16:creationId xmlns:a16="http://schemas.microsoft.com/office/drawing/2014/main" id="{00000000-0008-0000-0100-0000CA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63" name="Text Box 2">
          <a:extLst>
            <a:ext uri="{FF2B5EF4-FFF2-40B4-BE49-F238E27FC236}">
              <a16:creationId xmlns:a16="http://schemas.microsoft.com/office/drawing/2014/main" id="{00000000-0008-0000-0100-0000CB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64" name="Text Box 3">
          <a:extLst>
            <a:ext uri="{FF2B5EF4-FFF2-40B4-BE49-F238E27FC236}">
              <a16:creationId xmlns:a16="http://schemas.microsoft.com/office/drawing/2014/main" id="{00000000-0008-0000-0100-0000CC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65" name="Text Box 4">
          <a:extLst>
            <a:ext uri="{FF2B5EF4-FFF2-40B4-BE49-F238E27FC236}">
              <a16:creationId xmlns:a16="http://schemas.microsoft.com/office/drawing/2014/main" id="{00000000-0008-0000-0100-0000CD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66" name="Text Box 5">
          <a:extLst>
            <a:ext uri="{FF2B5EF4-FFF2-40B4-BE49-F238E27FC236}">
              <a16:creationId xmlns:a16="http://schemas.microsoft.com/office/drawing/2014/main" id="{00000000-0008-0000-0100-0000CE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67" name="Text Box 6">
          <a:extLst>
            <a:ext uri="{FF2B5EF4-FFF2-40B4-BE49-F238E27FC236}">
              <a16:creationId xmlns:a16="http://schemas.microsoft.com/office/drawing/2014/main" id="{00000000-0008-0000-0100-0000CF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68" name="Text Box 7">
          <a:extLst>
            <a:ext uri="{FF2B5EF4-FFF2-40B4-BE49-F238E27FC236}">
              <a16:creationId xmlns:a16="http://schemas.microsoft.com/office/drawing/2014/main" id="{00000000-0008-0000-0100-0000D0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69" name="Text Box 8">
          <a:extLst>
            <a:ext uri="{FF2B5EF4-FFF2-40B4-BE49-F238E27FC236}">
              <a16:creationId xmlns:a16="http://schemas.microsoft.com/office/drawing/2014/main" id="{00000000-0008-0000-0100-0000D1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70" name="Text Box 9">
          <a:extLst>
            <a:ext uri="{FF2B5EF4-FFF2-40B4-BE49-F238E27FC236}">
              <a16:creationId xmlns:a16="http://schemas.microsoft.com/office/drawing/2014/main" id="{00000000-0008-0000-0100-0000D2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71" name="Text Box 10">
          <a:extLst>
            <a:ext uri="{FF2B5EF4-FFF2-40B4-BE49-F238E27FC236}">
              <a16:creationId xmlns:a16="http://schemas.microsoft.com/office/drawing/2014/main" id="{00000000-0008-0000-0100-0000D3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72" name="Text Box 11">
          <a:extLst>
            <a:ext uri="{FF2B5EF4-FFF2-40B4-BE49-F238E27FC236}">
              <a16:creationId xmlns:a16="http://schemas.microsoft.com/office/drawing/2014/main" id="{00000000-0008-0000-0100-0000D4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73" name="Text Box 12">
          <a:extLst>
            <a:ext uri="{FF2B5EF4-FFF2-40B4-BE49-F238E27FC236}">
              <a16:creationId xmlns:a16="http://schemas.microsoft.com/office/drawing/2014/main" id="{00000000-0008-0000-0100-0000D5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74" name="Text Box 13">
          <a:extLst>
            <a:ext uri="{FF2B5EF4-FFF2-40B4-BE49-F238E27FC236}">
              <a16:creationId xmlns:a16="http://schemas.microsoft.com/office/drawing/2014/main" id="{00000000-0008-0000-0100-0000D6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75" name="Text Box 14">
          <a:extLst>
            <a:ext uri="{FF2B5EF4-FFF2-40B4-BE49-F238E27FC236}">
              <a16:creationId xmlns:a16="http://schemas.microsoft.com/office/drawing/2014/main" id="{00000000-0008-0000-0100-0000D7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76" name="Text Box 15">
          <a:extLst>
            <a:ext uri="{FF2B5EF4-FFF2-40B4-BE49-F238E27FC236}">
              <a16:creationId xmlns:a16="http://schemas.microsoft.com/office/drawing/2014/main" id="{00000000-0008-0000-0100-0000D8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77" name="Text Box 16">
          <a:extLst>
            <a:ext uri="{FF2B5EF4-FFF2-40B4-BE49-F238E27FC236}">
              <a16:creationId xmlns:a16="http://schemas.microsoft.com/office/drawing/2014/main" id="{00000000-0008-0000-0100-0000D9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78" name="Text Box 17">
          <a:extLst>
            <a:ext uri="{FF2B5EF4-FFF2-40B4-BE49-F238E27FC236}">
              <a16:creationId xmlns:a16="http://schemas.microsoft.com/office/drawing/2014/main" id="{00000000-0008-0000-0100-0000DA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79" name="Text Box 18">
          <a:extLst>
            <a:ext uri="{FF2B5EF4-FFF2-40B4-BE49-F238E27FC236}">
              <a16:creationId xmlns:a16="http://schemas.microsoft.com/office/drawing/2014/main" id="{00000000-0008-0000-0100-0000DB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80" name="Text Box 19">
          <a:extLst>
            <a:ext uri="{FF2B5EF4-FFF2-40B4-BE49-F238E27FC236}">
              <a16:creationId xmlns:a16="http://schemas.microsoft.com/office/drawing/2014/main" id="{00000000-0008-0000-0100-0000DC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81" name="Text Box 20">
          <a:extLst>
            <a:ext uri="{FF2B5EF4-FFF2-40B4-BE49-F238E27FC236}">
              <a16:creationId xmlns:a16="http://schemas.microsoft.com/office/drawing/2014/main" id="{00000000-0008-0000-0100-0000DD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82" name="Text Box 21">
          <a:extLst>
            <a:ext uri="{FF2B5EF4-FFF2-40B4-BE49-F238E27FC236}">
              <a16:creationId xmlns:a16="http://schemas.microsoft.com/office/drawing/2014/main" id="{00000000-0008-0000-0100-0000DE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83" name="Text Box 22">
          <a:extLst>
            <a:ext uri="{FF2B5EF4-FFF2-40B4-BE49-F238E27FC236}">
              <a16:creationId xmlns:a16="http://schemas.microsoft.com/office/drawing/2014/main" id="{00000000-0008-0000-0100-0000DF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84" name="Text Box 23">
          <a:extLst>
            <a:ext uri="{FF2B5EF4-FFF2-40B4-BE49-F238E27FC236}">
              <a16:creationId xmlns:a16="http://schemas.microsoft.com/office/drawing/2014/main" id="{00000000-0008-0000-0100-0000E0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85" name="Text Box 24">
          <a:extLst>
            <a:ext uri="{FF2B5EF4-FFF2-40B4-BE49-F238E27FC236}">
              <a16:creationId xmlns:a16="http://schemas.microsoft.com/office/drawing/2014/main" id="{00000000-0008-0000-0100-0000E1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86" name="Text Box 25">
          <a:extLst>
            <a:ext uri="{FF2B5EF4-FFF2-40B4-BE49-F238E27FC236}">
              <a16:creationId xmlns:a16="http://schemas.microsoft.com/office/drawing/2014/main" id="{00000000-0008-0000-0100-0000E2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87" name="Text Box 26">
          <a:extLst>
            <a:ext uri="{FF2B5EF4-FFF2-40B4-BE49-F238E27FC236}">
              <a16:creationId xmlns:a16="http://schemas.microsoft.com/office/drawing/2014/main" id="{00000000-0008-0000-0100-0000E3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88" name="Text Box 27">
          <a:extLst>
            <a:ext uri="{FF2B5EF4-FFF2-40B4-BE49-F238E27FC236}">
              <a16:creationId xmlns:a16="http://schemas.microsoft.com/office/drawing/2014/main" id="{00000000-0008-0000-0100-0000E4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89" name="Text Box 28">
          <a:extLst>
            <a:ext uri="{FF2B5EF4-FFF2-40B4-BE49-F238E27FC236}">
              <a16:creationId xmlns:a16="http://schemas.microsoft.com/office/drawing/2014/main" id="{00000000-0008-0000-0100-0000E5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90" name="Text Box 29">
          <a:extLst>
            <a:ext uri="{FF2B5EF4-FFF2-40B4-BE49-F238E27FC236}">
              <a16:creationId xmlns:a16="http://schemas.microsoft.com/office/drawing/2014/main" id="{00000000-0008-0000-0100-0000E6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91" name="Text Box 30">
          <a:extLst>
            <a:ext uri="{FF2B5EF4-FFF2-40B4-BE49-F238E27FC236}">
              <a16:creationId xmlns:a16="http://schemas.microsoft.com/office/drawing/2014/main" id="{00000000-0008-0000-0100-0000E7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92" name="Text Box 31">
          <a:extLst>
            <a:ext uri="{FF2B5EF4-FFF2-40B4-BE49-F238E27FC236}">
              <a16:creationId xmlns:a16="http://schemas.microsoft.com/office/drawing/2014/main" id="{00000000-0008-0000-0100-0000E8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93" name="Text Box 32">
          <a:extLst>
            <a:ext uri="{FF2B5EF4-FFF2-40B4-BE49-F238E27FC236}">
              <a16:creationId xmlns:a16="http://schemas.microsoft.com/office/drawing/2014/main" id="{00000000-0008-0000-0100-0000E9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94" name="Text Box 33">
          <a:extLst>
            <a:ext uri="{FF2B5EF4-FFF2-40B4-BE49-F238E27FC236}">
              <a16:creationId xmlns:a16="http://schemas.microsoft.com/office/drawing/2014/main" id="{00000000-0008-0000-0100-0000EA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95" name="Text Box 34">
          <a:extLst>
            <a:ext uri="{FF2B5EF4-FFF2-40B4-BE49-F238E27FC236}">
              <a16:creationId xmlns:a16="http://schemas.microsoft.com/office/drawing/2014/main" id="{00000000-0008-0000-0100-0000EB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96" name="Text Box 35">
          <a:extLst>
            <a:ext uri="{FF2B5EF4-FFF2-40B4-BE49-F238E27FC236}">
              <a16:creationId xmlns:a16="http://schemas.microsoft.com/office/drawing/2014/main" id="{00000000-0008-0000-0100-0000EC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97" name="Text Box 36">
          <a:extLst>
            <a:ext uri="{FF2B5EF4-FFF2-40B4-BE49-F238E27FC236}">
              <a16:creationId xmlns:a16="http://schemas.microsoft.com/office/drawing/2014/main" id="{00000000-0008-0000-0100-0000ED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98" name="Text Box 37">
          <a:extLst>
            <a:ext uri="{FF2B5EF4-FFF2-40B4-BE49-F238E27FC236}">
              <a16:creationId xmlns:a16="http://schemas.microsoft.com/office/drawing/2014/main" id="{00000000-0008-0000-0100-0000EE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799" name="Text Box 38">
          <a:extLst>
            <a:ext uri="{FF2B5EF4-FFF2-40B4-BE49-F238E27FC236}">
              <a16:creationId xmlns:a16="http://schemas.microsoft.com/office/drawing/2014/main" id="{00000000-0008-0000-0100-0000EF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00" name="Text Box 39">
          <a:extLst>
            <a:ext uri="{FF2B5EF4-FFF2-40B4-BE49-F238E27FC236}">
              <a16:creationId xmlns:a16="http://schemas.microsoft.com/office/drawing/2014/main" id="{00000000-0008-0000-0100-0000F0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01" name="Text Box 40">
          <a:extLst>
            <a:ext uri="{FF2B5EF4-FFF2-40B4-BE49-F238E27FC236}">
              <a16:creationId xmlns:a16="http://schemas.microsoft.com/office/drawing/2014/main" id="{00000000-0008-0000-0100-0000F1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02" name="Text Box 41">
          <a:extLst>
            <a:ext uri="{FF2B5EF4-FFF2-40B4-BE49-F238E27FC236}">
              <a16:creationId xmlns:a16="http://schemas.microsoft.com/office/drawing/2014/main" id="{00000000-0008-0000-0100-0000F2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03" name="Text Box 42">
          <a:extLst>
            <a:ext uri="{FF2B5EF4-FFF2-40B4-BE49-F238E27FC236}">
              <a16:creationId xmlns:a16="http://schemas.microsoft.com/office/drawing/2014/main" id="{00000000-0008-0000-0100-0000F3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04" name="Text Box 43">
          <a:extLst>
            <a:ext uri="{FF2B5EF4-FFF2-40B4-BE49-F238E27FC236}">
              <a16:creationId xmlns:a16="http://schemas.microsoft.com/office/drawing/2014/main" id="{00000000-0008-0000-0100-0000F4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05" name="Text Box 44">
          <a:extLst>
            <a:ext uri="{FF2B5EF4-FFF2-40B4-BE49-F238E27FC236}">
              <a16:creationId xmlns:a16="http://schemas.microsoft.com/office/drawing/2014/main" id="{00000000-0008-0000-0100-0000F5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06" name="Text Box 45">
          <a:extLst>
            <a:ext uri="{FF2B5EF4-FFF2-40B4-BE49-F238E27FC236}">
              <a16:creationId xmlns:a16="http://schemas.microsoft.com/office/drawing/2014/main" id="{00000000-0008-0000-0100-0000F6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07" name="Text Box 46">
          <a:extLst>
            <a:ext uri="{FF2B5EF4-FFF2-40B4-BE49-F238E27FC236}">
              <a16:creationId xmlns:a16="http://schemas.microsoft.com/office/drawing/2014/main" id="{00000000-0008-0000-0100-0000F7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08" name="Text Box 47">
          <a:extLst>
            <a:ext uri="{FF2B5EF4-FFF2-40B4-BE49-F238E27FC236}">
              <a16:creationId xmlns:a16="http://schemas.microsoft.com/office/drawing/2014/main" id="{00000000-0008-0000-0100-0000F8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09" name="Text Box 48">
          <a:extLst>
            <a:ext uri="{FF2B5EF4-FFF2-40B4-BE49-F238E27FC236}">
              <a16:creationId xmlns:a16="http://schemas.microsoft.com/office/drawing/2014/main" id="{00000000-0008-0000-0100-0000F9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10" name="Text Box 49">
          <a:extLst>
            <a:ext uri="{FF2B5EF4-FFF2-40B4-BE49-F238E27FC236}">
              <a16:creationId xmlns:a16="http://schemas.microsoft.com/office/drawing/2014/main" id="{00000000-0008-0000-0100-0000FA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11" name="Text Box 50">
          <a:extLst>
            <a:ext uri="{FF2B5EF4-FFF2-40B4-BE49-F238E27FC236}">
              <a16:creationId xmlns:a16="http://schemas.microsoft.com/office/drawing/2014/main" id="{00000000-0008-0000-0100-0000FB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12" name="Text Box 51">
          <a:extLst>
            <a:ext uri="{FF2B5EF4-FFF2-40B4-BE49-F238E27FC236}">
              <a16:creationId xmlns:a16="http://schemas.microsoft.com/office/drawing/2014/main" id="{00000000-0008-0000-0100-0000FC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13" name="Text Box 52">
          <a:extLst>
            <a:ext uri="{FF2B5EF4-FFF2-40B4-BE49-F238E27FC236}">
              <a16:creationId xmlns:a16="http://schemas.microsoft.com/office/drawing/2014/main" id="{00000000-0008-0000-0100-0000FD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14" name="Text Box 53">
          <a:extLst>
            <a:ext uri="{FF2B5EF4-FFF2-40B4-BE49-F238E27FC236}">
              <a16:creationId xmlns:a16="http://schemas.microsoft.com/office/drawing/2014/main" id="{00000000-0008-0000-0100-0000FE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15" name="Text Box 54">
          <a:extLst>
            <a:ext uri="{FF2B5EF4-FFF2-40B4-BE49-F238E27FC236}">
              <a16:creationId xmlns:a16="http://schemas.microsoft.com/office/drawing/2014/main" id="{00000000-0008-0000-0100-0000FF0A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16" name="Text Box 55">
          <a:extLst>
            <a:ext uri="{FF2B5EF4-FFF2-40B4-BE49-F238E27FC236}">
              <a16:creationId xmlns:a16="http://schemas.microsoft.com/office/drawing/2014/main" id="{00000000-0008-0000-0100-000000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17" name="Text Box 56">
          <a:extLst>
            <a:ext uri="{FF2B5EF4-FFF2-40B4-BE49-F238E27FC236}">
              <a16:creationId xmlns:a16="http://schemas.microsoft.com/office/drawing/2014/main" id="{00000000-0008-0000-0100-000001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18" name="Text Box 57">
          <a:extLst>
            <a:ext uri="{FF2B5EF4-FFF2-40B4-BE49-F238E27FC236}">
              <a16:creationId xmlns:a16="http://schemas.microsoft.com/office/drawing/2014/main" id="{00000000-0008-0000-0100-000002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19" name="Text Box 58">
          <a:extLst>
            <a:ext uri="{FF2B5EF4-FFF2-40B4-BE49-F238E27FC236}">
              <a16:creationId xmlns:a16="http://schemas.microsoft.com/office/drawing/2014/main" id="{00000000-0008-0000-0100-000003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20" name="Text Box 59">
          <a:extLst>
            <a:ext uri="{FF2B5EF4-FFF2-40B4-BE49-F238E27FC236}">
              <a16:creationId xmlns:a16="http://schemas.microsoft.com/office/drawing/2014/main" id="{00000000-0008-0000-0100-000004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21" name="Text Box 60">
          <a:extLst>
            <a:ext uri="{FF2B5EF4-FFF2-40B4-BE49-F238E27FC236}">
              <a16:creationId xmlns:a16="http://schemas.microsoft.com/office/drawing/2014/main" id="{00000000-0008-0000-0100-000005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22" name="Text Box 61">
          <a:extLst>
            <a:ext uri="{FF2B5EF4-FFF2-40B4-BE49-F238E27FC236}">
              <a16:creationId xmlns:a16="http://schemas.microsoft.com/office/drawing/2014/main" id="{00000000-0008-0000-0100-000006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23" name="Text Box 62">
          <a:extLst>
            <a:ext uri="{FF2B5EF4-FFF2-40B4-BE49-F238E27FC236}">
              <a16:creationId xmlns:a16="http://schemas.microsoft.com/office/drawing/2014/main" id="{00000000-0008-0000-0100-000007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24" name="Text Box 63">
          <a:extLst>
            <a:ext uri="{FF2B5EF4-FFF2-40B4-BE49-F238E27FC236}">
              <a16:creationId xmlns:a16="http://schemas.microsoft.com/office/drawing/2014/main" id="{00000000-0008-0000-0100-000008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25" name="Text Box 64">
          <a:extLst>
            <a:ext uri="{FF2B5EF4-FFF2-40B4-BE49-F238E27FC236}">
              <a16:creationId xmlns:a16="http://schemas.microsoft.com/office/drawing/2014/main" id="{00000000-0008-0000-0100-000009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26" name="Text Box 65">
          <a:extLst>
            <a:ext uri="{FF2B5EF4-FFF2-40B4-BE49-F238E27FC236}">
              <a16:creationId xmlns:a16="http://schemas.microsoft.com/office/drawing/2014/main" id="{00000000-0008-0000-0100-00000A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27" name="Text Box 66">
          <a:extLst>
            <a:ext uri="{FF2B5EF4-FFF2-40B4-BE49-F238E27FC236}">
              <a16:creationId xmlns:a16="http://schemas.microsoft.com/office/drawing/2014/main" id="{00000000-0008-0000-0100-00000B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28" name="Text Box 67">
          <a:extLst>
            <a:ext uri="{FF2B5EF4-FFF2-40B4-BE49-F238E27FC236}">
              <a16:creationId xmlns:a16="http://schemas.microsoft.com/office/drawing/2014/main" id="{00000000-0008-0000-0100-00000C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29" name="Text Box 68">
          <a:extLst>
            <a:ext uri="{FF2B5EF4-FFF2-40B4-BE49-F238E27FC236}">
              <a16:creationId xmlns:a16="http://schemas.microsoft.com/office/drawing/2014/main" id="{00000000-0008-0000-0100-00000D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30" name="Text Box 69">
          <a:extLst>
            <a:ext uri="{FF2B5EF4-FFF2-40B4-BE49-F238E27FC236}">
              <a16:creationId xmlns:a16="http://schemas.microsoft.com/office/drawing/2014/main" id="{00000000-0008-0000-0100-00000E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31" name="Text Box 70">
          <a:extLst>
            <a:ext uri="{FF2B5EF4-FFF2-40B4-BE49-F238E27FC236}">
              <a16:creationId xmlns:a16="http://schemas.microsoft.com/office/drawing/2014/main" id="{00000000-0008-0000-0100-00000F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32" name="Text Box 71">
          <a:extLst>
            <a:ext uri="{FF2B5EF4-FFF2-40B4-BE49-F238E27FC236}">
              <a16:creationId xmlns:a16="http://schemas.microsoft.com/office/drawing/2014/main" id="{00000000-0008-0000-0100-000010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33" name="Text Box 72">
          <a:extLst>
            <a:ext uri="{FF2B5EF4-FFF2-40B4-BE49-F238E27FC236}">
              <a16:creationId xmlns:a16="http://schemas.microsoft.com/office/drawing/2014/main" id="{00000000-0008-0000-0100-000011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34" name="Text Box 73">
          <a:extLst>
            <a:ext uri="{FF2B5EF4-FFF2-40B4-BE49-F238E27FC236}">
              <a16:creationId xmlns:a16="http://schemas.microsoft.com/office/drawing/2014/main" id="{00000000-0008-0000-0100-000012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35" name="Text Box 74">
          <a:extLst>
            <a:ext uri="{FF2B5EF4-FFF2-40B4-BE49-F238E27FC236}">
              <a16:creationId xmlns:a16="http://schemas.microsoft.com/office/drawing/2014/main" id="{00000000-0008-0000-0100-000013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36" name="Text Box 75">
          <a:extLst>
            <a:ext uri="{FF2B5EF4-FFF2-40B4-BE49-F238E27FC236}">
              <a16:creationId xmlns:a16="http://schemas.microsoft.com/office/drawing/2014/main" id="{00000000-0008-0000-0100-000014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37" name="Text Box 76">
          <a:extLst>
            <a:ext uri="{FF2B5EF4-FFF2-40B4-BE49-F238E27FC236}">
              <a16:creationId xmlns:a16="http://schemas.microsoft.com/office/drawing/2014/main" id="{00000000-0008-0000-0100-000015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38" name="Text Box 77">
          <a:extLst>
            <a:ext uri="{FF2B5EF4-FFF2-40B4-BE49-F238E27FC236}">
              <a16:creationId xmlns:a16="http://schemas.microsoft.com/office/drawing/2014/main" id="{00000000-0008-0000-0100-000016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39" name="Text Box 78">
          <a:extLst>
            <a:ext uri="{FF2B5EF4-FFF2-40B4-BE49-F238E27FC236}">
              <a16:creationId xmlns:a16="http://schemas.microsoft.com/office/drawing/2014/main" id="{00000000-0008-0000-0100-000017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40" name="Text Box 79">
          <a:extLst>
            <a:ext uri="{FF2B5EF4-FFF2-40B4-BE49-F238E27FC236}">
              <a16:creationId xmlns:a16="http://schemas.microsoft.com/office/drawing/2014/main" id="{00000000-0008-0000-0100-000018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41" name="Text Box 80">
          <a:extLst>
            <a:ext uri="{FF2B5EF4-FFF2-40B4-BE49-F238E27FC236}">
              <a16:creationId xmlns:a16="http://schemas.microsoft.com/office/drawing/2014/main" id="{00000000-0008-0000-0100-000019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42" name="Text Box 81">
          <a:extLst>
            <a:ext uri="{FF2B5EF4-FFF2-40B4-BE49-F238E27FC236}">
              <a16:creationId xmlns:a16="http://schemas.microsoft.com/office/drawing/2014/main" id="{00000000-0008-0000-0100-00001A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43" name="Text Box 82">
          <a:extLst>
            <a:ext uri="{FF2B5EF4-FFF2-40B4-BE49-F238E27FC236}">
              <a16:creationId xmlns:a16="http://schemas.microsoft.com/office/drawing/2014/main" id="{00000000-0008-0000-0100-00001B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44" name="Text Box 83">
          <a:extLst>
            <a:ext uri="{FF2B5EF4-FFF2-40B4-BE49-F238E27FC236}">
              <a16:creationId xmlns:a16="http://schemas.microsoft.com/office/drawing/2014/main" id="{00000000-0008-0000-0100-00001C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45" name="Text Box 84">
          <a:extLst>
            <a:ext uri="{FF2B5EF4-FFF2-40B4-BE49-F238E27FC236}">
              <a16:creationId xmlns:a16="http://schemas.microsoft.com/office/drawing/2014/main" id="{00000000-0008-0000-0100-00001D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46" name="Text Box 85">
          <a:extLst>
            <a:ext uri="{FF2B5EF4-FFF2-40B4-BE49-F238E27FC236}">
              <a16:creationId xmlns:a16="http://schemas.microsoft.com/office/drawing/2014/main" id="{00000000-0008-0000-0100-00001E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47" name="Text Box 86">
          <a:extLst>
            <a:ext uri="{FF2B5EF4-FFF2-40B4-BE49-F238E27FC236}">
              <a16:creationId xmlns:a16="http://schemas.microsoft.com/office/drawing/2014/main" id="{00000000-0008-0000-0100-00001F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48" name="Text Box 87">
          <a:extLst>
            <a:ext uri="{FF2B5EF4-FFF2-40B4-BE49-F238E27FC236}">
              <a16:creationId xmlns:a16="http://schemas.microsoft.com/office/drawing/2014/main" id="{00000000-0008-0000-0100-000020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49" name="Text Box 88">
          <a:extLst>
            <a:ext uri="{FF2B5EF4-FFF2-40B4-BE49-F238E27FC236}">
              <a16:creationId xmlns:a16="http://schemas.microsoft.com/office/drawing/2014/main" id="{00000000-0008-0000-0100-000021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50" name="Text Box 89">
          <a:extLst>
            <a:ext uri="{FF2B5EF4-FFF2-40B4-BE49-F238E27FC236}">
              <a16:creationId xmlns:a16="http://schemas.microsoft.com/office/drawing/2014/main" id="{00000000-0008-0000-0100-000022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51" name="Text Box 90">
          <a:extLst>
            <a:ext uri="{FF2B5EF4-FFF2-40B4-BE49-F238E27FC236}">
              <a16:creationId xmlns:a16="http://schemas.microsoft.com/office/drawing/2014/main" id="{00000000-0008-0000-0100-000023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52" name="Text Box 91">
          <a:extLst>
            <a:ext uri="{FF2B5EF4-FFF2-40B4-BE49-F238E27FC236}">
              <a16:creationId xmlns:a16="http://schemas.microsoft.com/office/drawing/2014/main" id="{00000000-0008-0000-0100-000024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53" name="Text Box 92">
          <a:extLst>
            <a:ext uri="{FF2B5EF4-FFF2-40B4-BE49-F238E27FC236}">
              <a16:creationId xmlns:a16="http://schemas.microsoft.com/office/drawing/2014/main" id="{00000000-0008-0000-0100-000025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54" name="Text Box 93">
          <a:extLst>
            <a:ext uri="{FF2B5EF4-FFF2-40B4-BE49-F238E27FC236}">
              <a16:creationId xmlns:a16="http://schemas.microsoft.com/office/drawing/2014/main" id="{00000000-0008-0000-0100-000026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55" name="Text Box 94">
          <a:extLst>
            <a:ext uri="{FF2B5EF4-FFF2-40B4-BE49-F238E27FC236}">
              <a16:creationId xmlns:a16="http://schemas.microsoft.com/office/drawing/2014/main" id="{00000000-0008-0000-0100-000027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56" name="Text Box 95">
          <a:extLst>
            <a:ext uri="{FF2B5EF4-FFF2-40B4-BE49-F238E27FC236}">
              <a16:creationId xmlns:a16="http://schemas.microsoft.com/office/drawing/2014/main" id="{00000000-0008-0000-0100-000028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57" name="Text Box 96">
          <a:extLst>
            <a:ext uri="{FF2B5EF4-FFF2-40B4-BE49-F238E27FC236}">
              <a16:creationId xmlns:a16="http://schemas.microsoft.com/office/drawing/2014/main" id="{00000000-0008-0000-0100-000029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58" name="Text Box 97">
          <a:extLst>
            <a:ext uri="{FF2B5EF4-FFF2-40B4-BE49-F238E27FC236}">
              <a16:creationId xmlns:a16="http://schemas.microsoft.com/office/drawing/2014/main" id="{00000000-0008-0000-0100-00002A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59" name="Text Box 98">
          <a:extLst>
            <a:ext uri="{FF2B5EF4-FFF2-40B4-BE49-F238E27FC236}">
              <a16:creationId xmlns:a16="http://schemas.microsoft.com/office/drawing/2014/main" id="{00000000-0008-0000-0100-00002B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60" name="Text Box 99">
          <a:extLst>
            <a:ext uri="{FF2B5EF4-FFF2-40B4-BE49-F238E27FC236}">
              <a16:creationId xmlns:a16="http://schemas.microsoft.com/office/drawing/2014/main" id="{00000000-0008-0000-0100-00002C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61" name="Text Box 100">
          <a:extLst>
            <a:ext uri="{FF2B5EF4-FFF2-40B4-BE49-F238E27FC236}">
              <a16:creationId xmlns:a16="http://schemas.microsoft.com/office/drawing/2014/main" id="{00000000-0008-0000-0100-00002D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62" name="Text Box 101">
          <a:extLst>
            <a:ext uri="{FF2B5EF4-FFF2-40B4-BE49-F238E27FC236}">
              <a16:creationId xmlns:a16="http://schemas.microsoft.com/office/drawing/2014/main" id="{00000000-0008-0000-0100-00002E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63" name="Text Box 102">
          <a:extLst>
            <a:ext uri="{FF2B5EF4-FFF2-40B4-BE49-F238E27FC236}">
              <a16:creationId xmlns:a16="http://schemas.microsoft.com/office/drawing/2014/main" id="{00000000-0008-0000-0100-00002F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64" name="Text Box 103">
          <a:extLst>
            <a:ext uri="{FF2B5EF4-FFF2-40B4-BE49-F238E27FC236}">
              <a16:creationId xmlns:a16="http://schemas.microsoft.com/office/drawing/2014/main" id="{00000000-0008-0000-0100-000030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65" name="Text Box 104">
          <a:extLst>
            <a:ext uri="{FF2B5EF4-FFF2-40B4-BE49-F238E27FC236}">
              <a16:creationId xmlns:a16="http://schemas.microsoft.com/office/drawing/2014/main" id="{00000000-0008-0000-0100-000031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66" name="Text Box 105">
          <a:extLst>
            <a:ext uri="{FF2B5EF4-FFF2-40B4-BE49-F238E27FC236}">
              <a16:creationId xmlns:a16="http://schemas.microsoft.com/office/drawing/2014/main" id="{00000000-0008-0000-0100-000032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67" name="Text Box 106">
          <a:extLst>
            <a:ext uri="{FF2B5EF4-FFF2-40B4-BE49-F238E27FC236}">
              <a16:creationId xmlns:a16="http://schemas.microsoft.com/office/drawing/2014/main" id="{00000000-0008-0000-0100-000033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68" name="Text Box 107">
          <a:extLst>
            <a:ext uri="{FF2B5EF4-FFF2-40B4-BE49-F238E27FC236}">
              <a16:creationId xmlns:a16="http://schemas.microsoft.com/office/drawing/2014/main" id="{00000000-0008-0000-0100-000034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69" name="Text Box 108">
          <a:extLst>
            <a:ext uri="{FF2B5EF4-FFF2-40B4-BE49-F238E27FC236}">
              <a16:creationId xmlns:a16="http://schemas.microsoft.com/office/drawing/2014/main" id="{00000000-0008-0000-0100-000035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70" name="Text Box 109">
          <a:extLst>
            <a:ext uri="{FF2B5EF4-FFF2-40B4-BE49-F238E27FC236}">
              <a16:creationId xmlns:a16="http://schemas.microsoft.com/office/drawing/2014/main" id="{00000000-0008-0000-0100-000036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71" name="Text Box 110">
          <a:extLst>
            <a:ext uri="{FF2B5EF4-FFF2-40B4-BE49-F238E27FC236}">
              <a16:creationId xmlns:a16="http://schemas.microsoft.com/office/drawing/2014/main" id="{00000000-0008-0000-0100-000037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72" name="Text Box 111">
          <a:extLst>
            <a:ext uri="{FF2B5EF4-FFF2-40B4-BE49-F238E27FC236}">
              <a16:creationId xmlns:a16="http://schemas.microsoft.com/office/drawing/2014/main" id="{00000000-0008-0000-0100-000038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73" name="Text Box 112">
          <a:extLst>
            <a:ext uri="{FF2B5EF4-FFF2-40B4-BE49-F238E27FC236}">
              <a16:creationId xmlns:a16="http://schemas.microsoft.com/office/drawing/2014/main" id="{00000000-0008-0000-0100-000039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74" name="Text Box 113">
          <a:extLst>
            <a:ext uri="{FF2B5EF4-FFF2-40B4-BE49-F238E27FC236}">
              <a16:creationId xmlns:a16="http://schemas.microsoft.com/office/drawing/2014/main" id="{00000000-0008-0000-0100-00003A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75" name="Text Box 114">
          <a:extLst>
            <a:ext uri="{FF2B5EF4-FFF2-40B4-BE49-F238E27FC236}">
              <a16:creationId xmlns:a16="http://schemas.microsoft.com/office/drawing/2014/main" id="{00000000-0008-0000-0100-00003B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76" name="Text Box 115">
          <a:extLst>
            <a:ext uri="{FF2B5EF4-FFF2-40B4-BE49-F238E27FC236}">
              <a16:creationId xmlns:a16="http://schemas.microsoft.com/office/drawing/2014/main" id="{00000000-0008-0000-0100-00003C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77" name="Text Box 116">
          <a:extLst>
            <a:ext uri="{FF2B5EF4-FFF2-40B4-BE49-F238E27FC236}">
              <a16:creationId xmlns:a16="http://schemas.microsoft.com/office/drawing/2014/main" id="{00000000-0008-0000-0100-00003D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78" name="Text Box 117">
          <a:extLst>
            <a:ext uri="{FF2B5EF4-FFF2-40B4-BE49-F238E27FC236}">
              <a16:creationId xmlns:a16="http://schemas.microsoft.com/office/drawing/2014/main" id="{00000000-0008-0000-0100-00003E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79" name="Text Box 118">
          <a:extLst>
            <a:ext uri="{FF2B5EF4-FFF2-40B4-BE49-F238E27FC236}">
              <a16:creationId xmlns:a16="http://schemas.microsoft.com/office/drawing/2014/main" id="{00000000-0008-0000-0100-00003F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80" name="Text Box 119">
          <a:extLst>
            <a:ext uri="{FF2B5EF4-FFF2-40B4-BE49-F238E27FC236}">
              <a16:creationId xmlns:a16="http://schemas.microsoft.com/office/drawing/2014/main" id="{00000000-0008-0000-0100-000040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1</xdr:col>
      <xdr:colOff>0</xdr:colOff>
      <xdr:row>142</xdr:row>
      <xdr:rowOff>57150</xdr:rowOff>
    </xdr:from>
    <xdr:to>
      <xdr:col>1</xdr:col>
      <xdr:colOff>76200</xdr:colOff>
      <xdr:row>146</xdr:row>
      <xdr:rowOff>247650</xdr:rowOff>
    </xdr:to>
    <xdr:sp macro="" textlink="">
      <xdr:nvSpPr>
        <xdr:cNvPr id="2881" name="Text Box 120">
          <a:extLst>
            <a:ext uri="{FF2B5EF4-FFF2-40B4-BE49-F238E27FC236}">
              <a16:creationId xmlns:a16="http://schemas.microsoft.com/office/drawing/2014/main" id="{00000000-0008-0000-0100-0000410B0000}"/>
            </a:ext>
          </a:extLst>
        </xdr:cNvPr>
        <xdr:cNvSpPr txBox="1">
          <a:spLocks noChangeArrowheads="1"/>
        </xdr:cNvSpPr>
      </xdr:nvSpPr>
      <xdr:spPr bwMode="auto">
        <a:xfrm>
          <a:off x="571500" y="60545382"/>
          <a:ext cx="76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82" name="Text Box 125">
          <a:extLst>
            <a:ext uri="{FF2B5EF4-FFF2-40B4-BE49-F238E27FC236}">
              <a16:creationId xmlns:a16="http://schemas.microsoft.com/office/drawing/2014/main" id="{00000000-0008-0000-0100-00004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83" name="Text Box 126">
          <a:extLst>
            <a:ext uri="{FF2B5EF4-FFF2-40B4-BE49-F238E27FC236}">
              <a16:creationId xmlns:a16="http://schemas.microsoft.com/office/drawing/2014/main" id="{00000000-0008-0000-0100-00004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84" name="Text Box 127">
          <a:extLst>
            <a:ext uri="{FF2B5EF4-FFF2-40B4-BE49-F238E27FC236}">
              <a16:creationId xmlns:a16="http://schemas.microsoft.com/office/drawing/2014/main" id="{00000000-0008-0000-0100-00004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85" name="Text Box 128">
          <a:extLst>
            <a:ext uri="{FF2B5EF4-FFF2-40B4-BE49-F238E27FC236}">
              <a16:creationId xmlns:a16="http://schemas.microsoft.com/office/drawing/2014/main" id="{00000000-0008-0000-0100-00004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86" name="Text Box 129">
          <a:extLst>
            <a:ext uri="{FF2B5EF4-FFF2-40B4-BE49-F238E27FC236}">
              <a16:creationId xmlns:a16="http://schemas.microsoft.com/office/drawing/2014/main" id="{00000000-0008-0000-0100-00004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87" name="Text Box 130">
          <a:extLst>
            <a:ext uri="{FF2B5EF4-FFF2-40B4-BE49-F238E27FC236}">
              <a16:creationId xmlns:a16="http://schemas.microsoft.com/office/drawing/2014/main" id="{00000000-0008-0000-0100-00004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88" name="Text Box 131">
          <a:extLst>
            <a:ext uri="{FF2B5EF4-FFF2-40B4-BE49-F238E27FC236}">
              <a16:creationId xmlns:a16="http://schemas.microsoft.com/office/drawing/2014/main" id="{00000000-0008-0000-0100-00004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89" name="Text Box 132">
          <a:extLst>
            <a:ext uri="{FF2B5EF4-FFF2-40B4-BE49-F238E27FC236}">
              <a16:creationId xmlns:a16="http://schemas.microsoft.com/office/drawing/2014/main" id="{00000000-0008-0000-0100-00004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90" name="Text Box 133">
          <a:extLst>
            <a:ext uri="{FF2B5EF4-FFF2-40B4-BE49-F238E27FC236}">
              <a16:creationId xmlns:a16="http://schemas.microsoft.com/office/drawing/2014/main" id="{00000000-0008-0000-0100-00004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91" name="Text Box 134">
          <a:extLst>
            <a:ext uri="{FF2B5EF4-FFF2-40B4-BE49-F238E27FC236}">
              <a16:creationId xmlns:a16="http://schemas.microsoft.com/office/drawing/2014/main" id="{00000000-0008-0000-0100-00004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92" name="Text Box 135">
          <a:extLst>
            <a:ext uri="{FF2B5EF4-FFF2-40B4-BE49-F238E27FC236}">
              <a16:creationId xmlns:a16="http://schemas.microsoft.com/office/drawing/2014/main" id="{00000000-0008-0000-0100-00004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93" name="Text Box 136">
          <a:extLst>
            <a:ext uri="{FF2B5EF4-FFF2-40B4-BE49-F238E27FC236}">
              <a16:creationId xmlns:a16="http://schemas.microsoft.com/office/drawing/2014/main" id="{00000000-0008-0000-0100-00004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94" name="Text Box 137">
          <a:extLst>
            <a:ext uri="{FF2B5EF4-FFF2-40B4-BE49-F238E27FC236}">
              <a16:creationId xmlns:a16="http://schemas.microsoft.com/office/drawing/2014/main" id="{00000000-0008-0000-0100-00004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95" name="Text Box 138">
          <a:extLst>
            <a:ext uri="{FF2B5EF4-FFF2-40B4-BE49-F238E27FC236}">
              <a16:creationId xmlns:a16="http://schemas.microsoft.com/office/drawing/2014/main" id="{00000000-0008-0000-0100-00004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96" name="Text Box 139">
          <a:extLst>
            <a:ext uri="{FF2B5EF4-FFF2-40B4-BE49-F238E27FC236}">
              <a16:creationId xmlns:a16="http://schemas.microsoft.com/office/drawing/2014/main" id="{00000000-0008-0000-0100-000050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97" name="Text Box 140">
          <a:extLst>
            <a:ext uri="{FF2B5EF4-FFF2-40B4-BE49-F238E27FC236}">
              <a16:creationId xmlns:a16="http://schemas.microsoft.com/office/drawing/2014/main" id="{00000000-0008-0000-0100-000051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98" name="Text Box 141">
          <a:extLst>
            <a:ext uri="{FF2B5EF4-FFF2-40B4-BE49-F238E27FC236}">
              <a16:creationId xmlns:a16="http://schemas.microsoft.com/office/drawing/2014/main" id="{00000000-0008-0000-0100-00005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899" name="Text Box 142">
          <a:extLst>
            <a:ext uri="{FF2B5EF4-FFF2-40B4-BE49-F238E27FC236}">
              <a16:creationId xmlns:a16="http://schemas.microsoft.com/office/drawing/2014/main" id="{00000000-0008-0000-0100-00005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00" name="Text Box 143">
          <a:extLst>
            <a:ext uri="{FF2B5EF4-FFF2-40B4-BE49-F238E27FC236}">
              <a16:creationId xmlns:a16="http://schemas.microsoft.com/office/drawing/2014/main" id="{00000000-0008-0000-0100-00005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01" name="Text Box 144">
          <a:extLst>
            <a:ext uri="{FF2B5EF4-FFF2-40B4-BE49-F238E27FC236}">
              <a16:creationId xmlns:a16="http://schemas.microsoft.com/office/drawing/2014/main" id="{00000000-0008-0000-0100-00005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02" name="Text Box 145">
          <a:extLst>
            <a:ext uri="{FF2B5EF4-FFF2-40B4-BE49-F238E27FC236}">
              <a16:creationId xmlns:a16="http://schemas.microsoft.com/office/drawing/2014/main" id="{00000000-0008-0000-0100-00005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03" name="Text Box 146">
          <a:extLst>
            <a:ext uri="{FF2B5EF4-FFF2-40B4-BE49-F238E27FC236}">
              <a16:creationId xmlns:a16="http://schemas.microsoft.com/office/drawing/2014/main" id="{00000000-0008-0000-0100-00005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04" name="Text Box 147">
          <a:extLst>
            <a:ext uri="{FF2B5EF4-FFF2-40B4-BE49-F238E27FC236}">
              <a16:creationId xmlns:a16="http://schemas.microsoft.com/office/drawing/2014/main" id="{00000000-0008-0000-0100-00005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05" name="Text Box 148">
          <a:extLst>
            <a:ext uri="{FF2B5EF4-FFF2-40B4-BE49-F238E27FC236}">
              <a16:creationId xmlns:a16="http://schemas.microsoft.com/office/drawing/2014/main" id="{00000000-0008-0000-0100-00005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06" name="Text Box 149">
          <a:extLst>
            <a:ext uri="{FF2B5EF4-FFF2-40B4-BE49-F238E27FC236}">
              <a16:creationId xmlns:a16="http://schemas.microsoft.com/office/drawing/2014/main" id="{00000000-0008-0000-0100-00005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07" name="Text Box 150">
          <a:extLst>
            <a:ext uri="{FF2B5EF4-FFF2-40B4-BE49-F238E27FC236}">
              <a16:creationId xmlns:a16="http://schemas.microsoft.com/office/drawing/2014/main" id="{00000000-0008-0000-0100-00005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08" name="Text Box 151">
          <a:extLst>
            <a:ext uri="{FF2B5EF4-FFF2-40B4-BE49-F238E27FC236}">
              <a16:creationId xmlns:a16="http://schemas.microsoft.com/office/drawing/2014/main" id="{00000000-0008-0000-0100-00005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09" name="Text Box 152">
          <a:extLst>
            <a:ext uri="{FF2B5EF4-FFF2-40B4-BE49-F238E27FC236}">
              <a16:creationId xmlns:a16="http://schemas.microsoft.com/office/drawing/2014/main" id="{00000000-0008-0000-0100-00005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10" name="Text Box 153">
          <a:extLst>
            <a:ext uri="{FF2B5EF4-FFF2-40B4-BE49-F238E27FC236}">
              <a16:creationId xmlns:a16="http://schemas.microsoft.com/office/drawing/2014/main" id="{00000000-0008-0000-0100-00005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11" name="Text Box 154">
          <a:extLst>
            <a:ext uri="{FF2B5EF4-FFF2-40B4-BE49-F238E27FC236}">
              <a16:creationId xmlns:a16="http://schemas.microsoft.com/office/drawing/2014/main" id="{00000000-0008-0000-0100-00005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12" name="Text Box 155">
          <a:extLst>
            <a:ext uri="{FF2B5EF4-FFF2-40B4-BE49-F238E27FC236}">
              <a16:creationId xmlns:a16="http://schemas.microsoft.com/office/drawing/2014/main" id="{00000000-0008-0000-0100-000060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13" name="Text Box 156">
          <a:extLst>
            <a:ext uri="{FF2B5EF4-FFF2-40B4-BE49-F238E27FC236}">
              <a16:creationId xmlns:a16="http://schemas.microsoft.com/office/drawing/2014/main" id="{00000000-0008-0000-0100-000061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14" name="Text Box 157">
          <a:extLst>
            <a:ext uri="{FF2B5EF4-FFF2-40B4-BE49-F238E27FC236}">
              <a16:creationId xmlns:a16="http://schemas.microsoft.com/office/drawing/2014/main" id="{00000000-0008-0000-0100-00006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15" name="Text Box 158">
          <a:extLst>
            <a:ext uri="{FF2B5EF4-FFF2-40B4-BE49-F238E27FC236}">
              <a16:creationId xmlns:a16="http://schemas.microsoft.com/office/drawing/2014/main" id="{00000000-0008-0000-0100-00006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16" name="Text Box 159">
          <a:extLst>
            <a:ext uri="{FF2B5EF4-FFF2-40B4-BE49-F238E27FC236}">
              <a16:creationId xmlns:a16="http://schemas.microsoft.com/office/drawing/2014/main" id="{00000000-0008-0000-0100-00006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17" name="Text Box 160">
          <a:extLst>
            <a:ext uri="{FF2B5EF4-FFF2-40B4-BE49-F238E27FC236}">
              <a16:creationId xmlns:a16="http://schemas.microsoft.com/office/drawing/2014/main" id="{00000000-0008-0000-0100-00006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18" name="Text Box 161">
          <a:extLst>
            <a:ext uri="{FF2B5EF4-FFF2-40B4-BE49-F238E27FC236}">
              <a16:creationId xmlns:a16="http://schemas.microsoft.com/office/drawing/2014/main" id="{00000000-0008-0000-0100-00006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19" name="Text Box 162">
          <a:extLst>
            <a:ext uri="{FF2B5EF4-FFF2-40B4-BE49-F238E27FC236}">
              <a16:creationId xmlns:a16="http://schemas.microsoft.com/office/drawing/2014/main" id="{00000000-0008-0000-0100-00006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20" name="Text Box 163">
          <a:extLst>
            <a:ext uri="{FF2B5EF4-FFF2-40B4-BE49-F238E27FC236}">
              <a16:creationId xmlns:a16="http://schemas.microsoft.com/office/drawing/2014/main" id="{00000000-0008-0000-0100-00006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21" name="Text Box 164">
          <a:extLst>
            <a:ext uri="{FF2B5EF4-FFF2-40B4-BE49-F238E27FC236}">
              <a16:creationId xmlns:a16="http://schemas.microsoft.com/office/drawing/2014/main" id="{00000000-0008-0000-0100-00006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22" name="Text Box 165">
          <a:extLst>
            <a:ext uri="{FF2B5EF4-FFF2-40B4-BE49-F238E27FC236}">
              <a16:creationId xmlns:a16="http://schemas.microsoft.com/office/drawing/2014/main" id="{00000000-0008-0000-0100-00006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23" name="Text Box 166">
          <a:extLst>
            <a:ext uri="{FF2B5EF4-FFF2-40B4-BE49-F238E27FC236}">
              <a16:creationId xmlns:a16="http://schemas.microsoft.com/office/drawing/2014/main" id="{00000000-0008-0000-0100-00006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24" name="Text Box 167">
          <a:extLst>
            <a:ext uri="{FF2B5EF4-FFF2-40B4-BE49-F238E27FC236}">
              <a16:creationId xmlns:a16="http://schemas.microsoft.com/office/drawing/2014/main" id="{00000000-0008-0000-0100-00006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25" name="Text Box 168">
          <a:extLst>
            <a:ext uri="{FF2B5EF4-FFF2-40B4-BE49-F238E27FC236}">
              <a16:creationId xmlns:a16="http://schemas.microsoft.com/office/drawing/2014/main" id="{00000000-0008-0000-0100-00006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26" name="Text Box 169">
          <a:extLst>
            <a:ext uri="{FF2B5EF4-FFF2-40B4-BE49-F238E27FC236}">
              <a16:creationId xmlns:a16="http://schemas.microsoft.com/office/drawing/2014/main" id="{00000000-0008-0000-0100-00006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27" name="Text Box 170">
          <a:extLst>
            <a:ext uri="{FF2B5EF4-FFF2-40B4-BE49-F238E27FC236}">
              <a16:creationId xmlns:a16="http://schemas.microsoft.com/office/drawing/2014/main" id="{00000000-0008-0000-0100-00006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28" name="Text Box 171">
          <a:extLst>
            <a:ext uri="{FF2B5EF4-FFF2-40B4-BE49-F238E27FC236}">
              <a16:creationId xmlns:a16="http://schemas.microsoft.com/office/drawing/2014/main" id="{00000000-0008-0000-0100-000070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29" name="Text Box 172">
          <a:extLst>
            <a:ext uri="{FF2B5EF4-FFF2-40B4-BE49-F238E27FC236}">
              <a16:creationId xmlns:a16="http://schemas.microsoft.com/office/drawing/2014/main" id="{00000000-0008-0000-0100-000071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30" name="Text Box 173">
          <a:extLst>
            <a:ext uri="{FF2B5EF4-FFF2-40B4-BE49-F238E27FC236}">
              <a16:creationId xmlns:a16="http://schemas.microsoft.com/office/drawing/2014/main" id="{00000000-0008-0000-0100-00007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31" name="Text Box 174">
          <a:extLst>
            <a:ext uri="{FF2B5EF4-FFF2-40B4-BE49-F238E27FC236}">
              <a16:creationId xmlns:a16="http://schemas.microsoft.com/office/drawing/2014/main" id="{00000000-0008-0000-0100-00007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32" name="Text Box 175">
          <a:extLst>
            <a:ext uri="{FF2B5EF4-FFF2-40B4-BE49-F238E27FC236}">
              <a16:creationId xmlns:a16="http://schemas.microsoft.com/office/drawing/2014/main" id="{00000000-0008-0000-0100-00007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33" name="Text Box 176">
          <a:extLst>
            <a:ext uri="{FF2B5EF4-FFF2-40B4-BE49-F238E27FC236}">
              <a16:creationId xmlns:a16="http://schemas.microsoft.com/office/drawing/2014/main" id="{00000000-0008-0000-0100-00007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34" name="Text Box 177">
          <a:extLst>
            <a:ext uri="{FF2B5EF4-FFF2-40B4-BE49-F238E27FC236}">
              <a16:creationId xmlns:a16="http://schemas.microsoft.com/office/drawing/2014/main" id="{00000000-0008-0000-0100-00007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35" name="Text Box 178">
          <a:extLst>
            <a:ext uri="{FF2B5EF4-FFF2-40B4-BE49-F238E27FC236}">
              <a16:creationId xmlns:a16="http://schemas.microsoft.com/office/drawing/2014/main" id="{00000000-0008-0000-0100-00007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36" name="Text Box 179">
          <a:extLst>
            <a:ext uri="{FF2B5EF4-FFF2-40B4-BE49-F238E27FC236}">
              <a16:creationId xmlns:a16="http://schemas.microsoft.com/office/drawing/2014/main" id="{00000000-0008-0000-0100-00007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37" name="Text Box 180">
          <a:extLst>
            <a:ext uri="{FF2B5EF4-FFF2-40B4-BE49-F238E27FC236}">
              <a16:creationId xmlns:a16="http://schemas.microsoft.com/office/drawing/2014/main" id="{00000000-0008-0000-0100-00007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38" name="Text Box 181">
          <a:extLst>
            <a:ext uri="{FF2B5EF4-FFF2-40B4-BE49-F238E27FC236}">
              <a16:creationId xmlns:a16="http://schemas.microsoft.com/office/drawing/2014/main" id="{00000000-0008-0000-0100-00007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39" name="Text Box 182">
          <a:extLst>
            <a:ext uri="{FF2B5EF4-FFF2-40B4-BE49-F238E27FC236}">
              <a16:creationId xmlns:a16="http://schemas.microsoft.com/office/drawing/2014/main" id="{00000000-0008-0000-0100-00007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40" name="Text Box 183">
          <a:extLst>
            <a:ext uri="{FF2B5EF4-FFF2-40B4-BE49-F238E27FC236}">
              <a16:creationId xmlns:a16="http://schemas.microsoft.com/office/drawing/2014/main" id="{00000000-0008-0000-0100-00007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41" name="Text Box 184">
          <a:extLst>
            <a:ext uri="{FF2B5EF4-FFF2-40B4-BE49-F238E27FC236}">
              <a16:creationId xmlns:a16="http://schemas.microsoft.com/office/drawing/2014/main" id="{00000000-0008-0000-0100-00007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42" name="Text Box 185">
          <a:extLst>
            <a:ext uri="{FF2B5EF4-FFF2-40B4-BE49-F238E27FC236}">
              <a16:creationId xmlns:a16="http://schemas.microsoft.com/office/drawing/2014/main" id="{00000000-0008-0000-0100-00007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43" name="Text Box 186">
          <a:extLst>
            <a:ext uri="{FF2B5EF4-FFF2-40B4-BE49-F238E27FC236}">
              <a16:creationId xmlns:a16="http://schemas.microsoft.com/office/drawing/2014/main" id="{00000000-0008-0000-0100-00007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44" name="Text Box 187">
          <a:extLst>
            <a:ext uri="{FF2B5EF4-FFF2-40B4-BE49-F238E27FC236}">
              <a16:creationId xmlns:a16="http://schemas.microsoft.com/office/drawing/2014/main" id="{00000000-0008-0000-0100-000080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45" name="Text Box 188">
          <a:extLst>
            <a:ext uri="{FF2B5EF4-FFF2-40B4-BE49-F238E27FC236}">
              <a16:creationId xmlns:a16="http://schemas.microsoft.com/office/drawing/2014/main" id="{00000000-0008-0000-0100-000081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46" name="Text Box 189">
          <a:extLst>
            <a:ext uri="{FF2B5EF4-FFF2-40B4-BE49-F238E27FC236}">
              <a16:creationId xmlns:a16="http://schemas.microsoft.com/office/drawing/2014/main" id="{00000000-0008-0000-0100-00008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47" name="Text Box 190">
          <a:extLst>
            <a:ext uri="{FF2B5EF4-FFF2-40B4-BE49-F238E27FC236}">
              <a16:creationId xmlns:a16="http://schemas.microsoft.com/office/drawing/2014/main" id="{00000000-0008-0000-0100-00008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48" name="Text Box 191">
          <a:extLst>
            <a:ext uri="{FF2B5EF4-FFF2-40B4-BE49-F238E27FC236}">
              <a16:creationId xmlns:a16="http://schemas.microsoft.com/office/drawing/2014/main" id="{00000000-0008-0000-0100-00008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49" name="Text Box 192">
          <a:extLst>
            <a:ext uri="{FF2B5EF4-FFF2-40B4-BE49-F238E27FC236}">
              <a16:creationId xmlns:a16="http://schemas.microsoft.com/office/drawing/2014/main" id="{00000000-0008-0000-0100-00008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50" name="Text Box 193">
          <a:extLst>
            <a:ext uri="{FF2B5EF4-FFF2-40B4-BE49-F238E27FC236}">
              <a16:creationId xmlns:a16="http://schemas.microsoft.com/office/drawing/2014/main" id="{00000000-0008-0000-0100-00008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51" name="Text Box 194">
          <a:extLst>
            <a:ext uri="{FF2B5EF4-FFF2-40B4-BE49-F238E27FC236}">
              <a16:creationId xmlns:a16="http://schemas.microsoft.com/office/drawing/2014/main" id="{00000000-0008-0000-0100-00008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52" name="Text Box 195">
          <a:extLst>
            <a:ext uri="{FF2B5EF4-FFF2-40B4-BE49-F238E27FC236}">
              <a16:creationId xmlns:a16="http://schemas.microsoft.com/office/drawing/2014/main" id="{00000000-0008-0000-0100-00008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53" name="Text Box 196">
          <a:extLst>
            <a:ext uri="{FF2B5EF4-FFF2-40B4-BE49-F238E27FC236}">
              <a16:creationId xmlns:a16="http://schemas.microsoft.com/office/drawing/2014/main" id="{00000000-0008-0000-0100-00008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54" name="Text Box 197">
          <a:extLst>
            <a:ext uri="{FF2B5EF4-FFF2-40B4-BE49-F238E27FC236}">
              <a16:creationId xmlns:a16="http://schemas.microsoft.com/office/drawing/2014/main" id="{00000000-0008-0000-0100-00008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55" name="Text Box 198">
          <a:extLst>
            <a:ext uri="{FF2B5EF4-FFF2-40B4-BE49-F238E27FC236}">
              <a16:creationId xmlns:a16="http://schemas.microsoft.com/office/drawing/2014/main" id="{00000000-0008-0000-0100-00008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56" name="Text Box 199">
          <a:extLst>
            <a:ext uri="{FF2B5EF4-FFF2-40B4-BE49-F238E27FC236}">
              <a16:creationId xmlns:a16="http://schemas.microsoft.com/office/drawing/2014/main" id="{00000000-0008-0000-0100-00008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57" name="Text Box 200">
          <a:extLst>
            <a:ext uri="{FF2B5EF4-FFF2-40B4-BE49-F238E27FC236}">
              <a16:creationId xmlns:a16="http://schemas.microsoft.com/office/drawing/2014/main" id="{00000000-0008-0000-0100-00008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58" name="Text Box 201">
          <a:extLst>
            <a:ext uri="{FF2B5EF4-FFF2-40B4-BE49-F238E27FC236}">
              <a16:creationId xmlns:a16="http://schemas.microsoft.com/office/drawing/2014/main" id="{00000000-0008-0000-0100-00008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59" name="Text Box 202">
          <a:extLst>
            <a:ext uri="{FF2B5EF4-FFF2-40B4-BE49-F238E27FC236}">
              <a16:creationId xmlns:a16="http://schemas.microsoft.com/office/drawing/2014/main" id="{00000000-0008-0000-0100-00008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60" name="Text Box 203">
          <a:extLst>
            <a:ext uri="{FF2B5EF4-FFF2-40B4-BE49-F238E27FC236}">
              <a16:creationId xmlns:a16="http://schemas.microsoft.com/office/drawing/2014/main" id="{00000000-0008-0000-0100-000090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61" name="Text Box 204">
          <a:extLst>
            <a:ext uri="{FF2B5EF4-FFF2-40B4-BE49-F238E27FC236}">
              <a16:creationId xmlns:a16="http://schemas.microsoft.com/office/drawing/2014/main" id="{00000000-0008-0000-0100-000091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62" name="Text Box 205">
          <a:extLst>
            <a:ext uri="{FF2B5EF4-FFF2-40B4-BE49-F238E27FC236}">
              <a16:creationId xmlns:a16="http://schemas.microsoft.com/office/drawing/2014/main" id="{00000000-0008-0000-0100-00009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63" name="Text Box 206">
          <a:extLst>
            <a:ext uri="{FF2B5EF4-FFF2-40B4-BE49-F238E27FC236}">
              <a16:creationId xmlns:a16="http://schemas.microsoft.com/office/drawing/2014/main" id="{00000000-0008-0000-0100-00009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64" name="Text Box 207">
          <a:extLst>
            <a:ext uri="{FF2B5EF4-FFF2-40B4-BE49-F238E27FC236}">
              <a16:creationId xmlns:a16="http://schemas.microsoft.com/office/drawing/2014/main" id="{00000000-0008-0000-0100-00009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65" name="Text Box 208">
          <a:extLst>
            <a:ext uri="{FF2B5EF4-FFF2-40B4-BE49-F238E27FC236}">
              <a16:creationId xmlns:a16="http://schemas.microsoft.com/office/drawing/2014/main" id="{00000000-0008-0000-0100-00009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66" name="Text Box 209">
          <a:extLst>
            <a:ext uri="{FF2B5EF4-FFF2-40B4-BE49-F238E27FC236}">
              <a16:creationId xmlns:a16="http://schemas.microsoft.com/office/drawing/2014/main" id="{00000000-0008-0000-0100-00009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67" name="Text Box 210">
          <a:extLst>
            <a:ext uri="{FF2B5EF4-FFF2-40B4-BE49-F238E27FC236}">
              <a16:creationId xmlns:a16="http://schemas.microsoft.com/office/drawing/2014/main" id="{00000000-0008-0000-0100-00009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68" name="Text Box 211">
          <a:extLst>
            <a:ext uri="{FF2B5EF4-FFF2-40B4-BE49-F238E27FC236}">
              <a16:creationId xmlns:a16="http://schemas.microsoft.com/office/drawing/2014/main" id="{00000000-0008-0000-0100-00009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69" name="Text Box 212">
          <a:extLst>
            <a:ext uri="{FF2B5EF4-FFF2-40B4-BE49-F238E27FC236}">
              <a16:creationId xmlns:a16="http://schemas.microsoft.com/office/drawing/2014/main" id="{00000000-0008-0000-0100-00009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70" name="Text Box 213">
          <a:extLst>
            <a:ext uri="{FF2B5EF4-FFF2-40B4-BE49-F238E27FC236}">
              <a16:creationId xmlns:a16="http://schemas.microsoft.com/office/drawing/2014/main" id="{00000000-0008-0000-0100-00009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71" name="Text Box 214">
          <a:extLst>
            <a:ext uri="{FF2B5EF4-FFF2-40B4-BE49-F238E27FC236}">
              <a16:creationId xmlns:a16="http://schemas.microsoft.com/office/drawing/2014/main" id="{00000000-0008-0000-0100-00009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72" name="Text Box 215">
          <a:extLst>
            <a:ext uri="{FF2B5EF4-FFF2-40B4-BE49-F238E27FC236}">
              <a16:creationId xmlns:a16="http://schemas.microsoft.com/office/drawing/2014/main" id="{00000000-0008-0000-0100-00009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73" name="Text Box 216">
          <a:extLst>
            <a:ext uri="{FF2B5EF4-FFF2-40B4-BE49-F238E27FC236}">
              <a16:creationId xmlns:a16="http://schemas.microsoft.com/office/drawing/2014/main" id="{00000000-0008-0000-0100-00009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74" name="Text Box 217">
          <a:extLst>
            <a:ext uri="{FF2B5EF4-FFF2-40B4-BE49-F238E27FC236}">
              <a16:creationId xmlns:a16="http://schemas.microsoft.com/office/drawing/2014/main" id="{00000000-0008-0000-0100-00009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75" name="Text Box 218">
          <a:extLst>
            <a:ext uri="{FF2B5EF4-FFF2-40B4-BE49-F238E27FC236}">
              <a16:creationId xmlns:a16="http://schemas.microsoft.com/office/drawing/2014/main" id="{00000000-0008-0000-0100-00009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76" name="Text Box 219">
          <a:extLst>
            <a:ext uri="{FF2B5EF4-FFF2-40B4-BE49-F238E27FC236}">
              <a16:creationId xmlns:a16="http://schemas.microsoft.com/office/drawing/2014/main" id="{00000000-0008-0000-0100-0000A0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77" name="Text Box 220">
          <a:extLst>
            <a:ext uri="{FF2B5EF4-FFF2-40B4-BE49-F238E27FC236}">
              <a16:creationId xmlns:a16="http://schemas.microsoft.com/office/drawing/2014/main" id="{00000000-0008-0000-0100-0000A1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78" name="Text Box 221">
          <a:extLst>
            <a:ext uri="{FF2B5EF4-FFF2-40B4-BE49-F238E27FC236}">
              <a16:creationId xmlns:a16="http://schemas.microsoft.com/office/drawing/2014/main" id="{00000000-0008-0000-0100-0000A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79" name="Text Box 222">
          <a:extLst>
            <a:ext uri="{FF2B5EF4-FFF2-40B4-BE49-F238E27FC236}">
              <a16:creationId xmlns:a16="http://schemas.microsoft.com/office/drawing/2014/main" id="{00000000-0008-0000-0100-0000A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80" name="Text Box 223">
          <a:extLst>
            <a:ext uri="{FF2B5EF4-FFF2-40B4-BE49-F238E27FC236}">
              <a16:creationId xmlns:a16="http://schemas.microsoft.com/office/drawing/2014/main" id="{00000000-0008-0000-0100-0000A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81" name="Text Box 224">
          <a:extLst>
            <a:ext uri="{FF2B5EF4-FFF2-40B4-BE49-F238E27FC236}">
              <a16:creationId xmlns:a16="http://schemas.microsoft.com/office/drawing/2014/main" id="{00000000-0008-0000-0100-0000A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82" name="Text Box 225">
          <a:extLst>
            <a:ext uri="{FF2B5EF4-FFF2-40B4-BE49-F238E27FC236}">
              <a16:creationId xmlns:a16="http://schemas.microsoft.com/office/drawing/2014/main" id="{00000000-0008-0000-0100-0000A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83" name="Text Box 226">
          <a:extLst>
            <a:ext uri="{FF2B5EF4-FFF2-40B4-BE49-F238E27FC236}">
              <a16:creationId xmlns:a16="http://schemas.microsoft.com/office/drawing/2014/main" id="{00000000-0008-0000-0100-0000A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84" name="Text Box 227">
          <a:extLst>
            <a:ext uri="{FF2B5EF4-FFF2-40B4-BE49-F238E27FC236}">
              <a16:creationId xmlns:a16="http://schemas.microsoft.com/office/drawing/2014/main" id="{00000000-0008-0000-0100-0000A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85" name="Text Box 228">
          <a:extLst>
            <a:ext uri="{FF2B5EF4-FFF2-40B4-BE49-F238E27FC236}">
              <a16:creationId xmlns:a16="http://schemas.microsoft.com/office/drawing/2014/main" id="{00000000-0008-0000-0100-0000A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86" name="Text Box 229">
          <a:extLst>
            <a:ext uri="{FF2B5EF4-FFF2-40B4-BE49-F238E27FC236}">
              <a16:creationId xmlns:a16="http://schemas.microsoft.com/office/drawing/2014/main" id="{00000000-0008-0000-0100-0000A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87" name="Text Box 230">
          <a:extLst>
            <a:ext uri="{FF2B5EF4-FFF2-40B4-BE49-F238E27FC236}">
              <a16:creationId xmlns:a16="http://schemas.microsoft.com/office/drawing/2014/main" id="{00000000-0008-0000-0100-0000A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88" name="Text Box 231">
          <a:extLst>
            <a:ext uri="{FF2B5EF4-FFF2-40B4-BE49-F238E27FC236}">
              <a16:creationId xmlns:a16="http://schemas.microsoft.com/office/drawing/2014/main" id="{00000000-0008-0000-0100-0000A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89" name="Text Box 232">
          <a:extLst>
            <a:ext uri="{FF2B5EF4-FFF2-40B4-BE49-F238E27FC236}">
              <a16:creationId xmlns:a16="http://schemas.microsoft.com/office/drawing/2014/main" id="{00000000-0008-0000-0100-0000A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90" name="Text Box 233">
          <a:extLst>
            <a:ext uri="{FF2B5EF4-FFF2-40B4-BE49-F238E27FC236}">
              <a16:creationId xmlns:a16="http://schemas.microsoft.com/office/drawing/2014/main" id="{00000000-0008-0000-0100-0000A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91" name="Text Box 234">
          <a:extLst>
            <a:ext uri="{FF2B5EF4-FFF2-40B4-BE49-F238E27FC236}">
              <a16:creationId xmlns:a16="http://schemas.microsoft.com/office/drawing/2014/main" id="{00000000-0008-0000-0100-0000A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92" name="Text Box 235">
          <a:extLst>
            <a:ext uri="{FF2B5EF4-FFF2-40B4-BE49-F238E27FC236}">
              <a16:creationId xmlns:a16="http://schemas.microsoft.com/office/drawing/2014/main" id="{00000000-0008-0000-0100-0000B0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93" name="Text Box 236">
          <a:extLst>
            <a:ext uri="{FF2B5EF4-FFF2-40B4-BE49-F238E27FC236}">
              <a16:creationId xmlns:a16="http://schemas.microsoft.com/office/drawing/2014/main" id="{00000000-0008-0000-0100-0000B1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94" name="Text Box 237">
          <a:extLst>
            <a:ext uri="{FF2B5EF4-FFF2-40B4-BE49-F238E27FC236}">
              <a16:creationId xmlns:a16="http://schemas.microsoft.com/office/drawing/2014/main" id="{00000000-0008-0000-0100-0000B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95" name="Text Box 238">
          <a:extLst>
            <a:ext uri="{FF2B5EF4-FFF2-40B4-BE49-F238E27FC236}">
              <a16:creationId xmlns:a16="http://schemas.microsoft.com/office/drawing/2014/main" id="{00000000-0008-0000-0100-0000B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96" name="Text Box 239">
          <a:extLst>
            <a:ext uri="{FF2B5EF4-FFF2-40B4-BE49-F238E27FC236}">
              <a16:creationId xmlns:a16="http://schemas.microsoft.com/office/drawing/2014/main" id="{00000000-0008-0000-0100-0000B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97" name="Text Box 240">
          <a:extLst>
            <a:ext uri="{FF2B5EF4-FFF2-40B4-BE49-F238E27FC236}">
              <a16:creationId xmlns:a16="http://schemas.microsoft.com/office/drawing/2014/main" id="{00000000-0008-0000-0100-0000B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98" name="Text Box 241">
          <a:extLst>
            <a:ext uri="{FF2B5EF4-FFF2-40B4-BE49-F238E27FC236}">
              <a16:creationId xmlns:a16="http://schemas.microsoft.com/office/drawing/2014/main" id="{00000000-0008-0000-0100-0000B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2999" name="Text Box 242">
          <a:extLst>
            <a:ext uri="{FF2B5EF4-FFF2-40B4-BE49-F238E27FC236}">
              <a16:creationId xmlns:a16="http://schemas.microsoft.com/office/drawing/2014/main" id="{00000000-0008-0000-0100-0000B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00" name="Text Box 243">
          <a:extLst>
            <a:ext uri="{FF2B5EF4-FFF2-40B4-BE49-F238E27FC236}">
              <a16:creationId xmlns:a16="http://schemas.microsoft.com/office/drawing/2014/main" id="{00000000-0008-0000-0100-0000B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01" name="Text Box 244">
          <a:extLst>
            <a:ext uri="{FF2B5EF4-FFF2-40B4-BE49-F238E27FC236}">
              <a16:creationId xmlns:a16="http://schemas.microsoft.com/office/drawing/2014/main" id="{00000000-0008-0000-0100-0000B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02" name="Text Box 125">
          <a:extLst>
            <a:ext uri="{FF2B5EF4-FFF2-40B4-BE49-F238E27FC236}">
              <a16:creationId xmlns:a16="http://schemas.microsoft.com/office/drawing/2014/main" id="{00000000-0008-0000-0100-0000B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03" name="Text Box 126">
          <a:extLst>
            <a:ext uri="{FF2B5EF4-FFF2-40B4-BE49-F238E27FC236}">
              <a16:creationId xmlns:a16="http://schemas.microsoft.com/office/drawing/2014/main" id="{00000000-0008-0000-0100-0000B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04" name="Text Box 127">
          <a:extLst>
            <a:ext uri="{FF2B5EF4-FFF2-40B4-BE49-F238E27FC236}">
              <a16:creationId xmlns:a16="http://schemas.microsoft.com/office/drawing/2014/main" id="{00000000-0008-0000-0100-0000B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05" name="Text Box 128">
          <a:extLst>
            <a:ext uri="{FF2B5EF4-FFF2-40B4-BE49-F238E27FC236}">
              <a16:creationId xmlns:a16="http://schemas.microsoft.com/office/drawing/2014/main" id="{00000000-0008-0000-0100-0000B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06" name="Text Box 129">
          <a:extLst>
            <a:ext uri="{FF2B5EF4-FFF2-40B4-BE49-F238E27FC236}">
              <a16:creationId xmlns:a16="http://schemas.microsoft.com/office/drawing/2014/main" id="{00000000-0008-0000-0100-0000B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07" name="Text Box 130">
          <a:extLst>
            <a:ext uri="{FF2B5EF4-FFF2-40B4-BE49-F238E27FC236}">
              <a16:creationId xmlns:a16="http://schemas.microsoft.com/office/drawing/2014/main" id="{00000000-0008-0000-0100-0000B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08" name="Text Box 131">
          <a:extLst>
            <a:ext uri="{FF2B5EF4-FFF2-40B4-BE49-F238E27FC236}">
              <a16:creationId xmlns:a16="http://schemas.microsoft.com/office/drawing/2014/main" id="{00000000-0008-0000-0100-0000C0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09" name="Text Box 132">
          <a:extLst>
            <a:ext uri="{FF2B5EF4-FFF2-40B4-BE49-F238E27FC236}">
              <a16:creationId xmlns:a16="http://schemas.microsoft.com/office/drawing/2014/main" id="{00000000-0008-0000-0100-0000C1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10" name="Text Box 133">
          <a:extLst>
            <a:ext uri="{FF2B5EF4-FFF2-40B4-BE49-F238E27FC236}">
              <a16:creationId xmlns:a16="http://schemas.microsoft.com/office/drawing/2014/main" id="{00000000-0008-0000-0100-0000C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11" name="Text Box 134">
          <a:extLst>
            <a:ext uri="{FF2B5EF4-FFF2-40B4-BE49-F238E27FC236}">
              <a16:creationId xmlns:a16="http://schemas.microsoft.com/office/drawing/2014/main" id="{00000000-0008-0000-0100-0000C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12" name="Text Box 135">
          <a:extLst>
            <a:ext uri="{FF2B5EF4-FFF2-40B4-BE49-F238E27FC236}">
              <a16:creationId xmlns:a16="http://schemas.microsoft.com/office/drawing/2014/main" id="{00000000-0008-0000-0100-0000C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13" name="Text Box 136">
          <a:extLst>
            <a:ext uri="{FF2B5EF4-FFF2-40B4-BE49-F238E27FC236}">
              <a16:creationId xmlns:a16="http://schemas.microsoft.com/office/drawing/2014/main" id="{00000000-0008-0000-0100-0000C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14" name="Text Box 137">
          <a:extLst>
            <a:ext uri="{FF2B5EF4-FFF2-40B4-BE49-F238E27FC236}">
              <a16:creationId xmlns:a16="http://schemas.microsoft.com/office/drawing/2014/main" id="{00000000-0008-0000-0100-0000C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15" name="Text Box 138">
          <a:extLst>
            <a:ext uri="{FF2B5EF4-FFF2-40B4-BE49-F238E27FC236}">
              <a16:creationId xmlns:a16="http://schemas.microsoft.com/office/drawing/2014/main" id="{00000000-0008-0000-0100-0000C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16" name="Text Box 139">
          <a:extLst>
            <a:ext uri="{FF2B5EF4-FFF2-40B4-BE49-F238E27FC236}">
              <a16:creationId xmlns:a16="http://schemas.microsoft.com/office/drawing/2014/main" id="{00000000-0008-0000-0100-0000C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17" name="Text Box 140">
          <a:extLst>
            <a:ext uri="{FF2B5EF4-FFF2-40B4-BE49-F238E27FC236}">
              <a16:creationId xmlns:a16="http://schemas.microsoft.com/office/drawing/2014/main" id="{00000000-0008-0000-0100-0000C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18" name="Text Box 141">
          <a:extLst>
            <a:ext uri="{FF2B5EF4-FFF2-40B4-BE49-F238E27FC236}">
              <a16:creationId xmlns:a16="http://schemas.microsoft.com/office/drawing/2014/main" id="{00000000-0008-0000-0100-0000C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19" name="Text Box 142">
          <a:extLst>
            <a:ext uri="{FF2B5EF4-FFF2-40B4-BE49-F238E27FC236}">
              <a16:creationId xmlns:a16="http://schemas.microsoft.com/office/drawing/2014/main" id="{00000000-0008-0000-0100-0000C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20" name="Text Box 143">
          <a:extLst>
            <a:ext uri="{FF2B5EF4-FFF2-40B4-BE49-F238E27FC236}">
              <a16:creationId xmlns:a16="http://schemas.microsoft.com/office/drawing/2014/main" id="{00000000-0008-0000-0100-0000C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21" name="Text Box 144">
          <a:extLst>
            <a:ext uri="{FF2B5EF4-FFF2-40B4-BE49-F238E27FC236}">
              <a16:creationId xmlns:a16="http://schemas.microsoft.com/office/drawing/2014/main" id="{00000000-0008-0000-0100-0000C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22" name="Text Box 145">
          <a:extLst>
            <a:ext uri="{FF2B5EF4-FFF2-40B4-BE49-F238E27FC236}">
              <a16:creationId xmlns:a16="http://schemas.microsoft.com/office/drawing/2014/main" id="{00000000-0008-0000-0100-0000C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23" name="Text Box 146">
          <a:extLst>
            <a:ext uri="{FF2B5EF4-FFF2-40B4-BE49-F238E27FC236}">
              <a16:creationId xmlns:a16="http://schemas.microsoft.com/office/drawing/2014/main" id="{00000000-0008-0000-0100-0000C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24" name="Text Box 147">
          <a:extLst>
            <a:ext uri="{FF2B5EF4-FFF2-40B4-BE49-F238E27FC236}">
              <a16:creationId xmlns:a16="http://schemas.microsoft.com/office/drawing/2014/main" id="{00000000-0008-0000-0100-0000D0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25" name="Text Box 148">
          <a:extLst>
            <a:ext uri="{FF2B5EF4-FFF2-40B4-BE49-F238E27FC236}">
              <a16:creationId xmlns:a16="http://schemas.microsoft.com/office/drawing/2014/main" id="{00000000-0008-0000-0100-0000D1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26" name="Text Box 149">
          <a:extLst>
            <a:ext uri="{FF2B5EF4-FFF2-40B4-BE49-F238E27FC236}">
              <a16:creationId xmlns:a16="http://schemas.microsoft.com/office/drawing/2014/main" id="{00000000-0008-0000-0100-0000D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27" name="Text Box 150">
          <a:extLst>
            <a:ext uri="{FF2B5EF4-FFF2-40B4-BE49-F238E27FC236}">
              <a16:creationId xmlns:a16="http://schemas.microsoft.com/office/drawing/2014/main" id="{00000000-0008-0000-0100-0000D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28" name="Text Box 151">
          <a:extLst>
            <a:ext uri="{FF2B5EF4-FFF2-40B4-BE49-F238E27FC236}">
              <a16:creationId xmlns:a16="http://schemas.microsoft.com/office/drawing/2014/main" id="{00000000-0008-0000-0100-0000D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29" name="Text Box 152">
          <a:extLst>
            <a:ext uri="{FF2B5EF4-FFF2-40B4-BE49-F238E27FC236}">
              <a16:creationId xmlns:a16="http://schemas.microsoft.com/office/drawing/2014/main" id="{00000000-0008-0000-0100-0000D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30" name="Text Box 153">
          <a:extLst>
            <a:ext uri="{FF2B5EF4-FFF2-40B4-BE49-F238E27FC236}">
              <a16:creationId xmlns:a16="http://schemas.microsoft.com/office/drawing/2014/main" id="{00000000-0008-0000-0100-0000D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31" name="Text Box 154">
          <a:extLst>
            <a:ext uri="{FF2B5EF4-FFF2-40B4-BE49-F238E27FC236}">
              <a16:creationId xmlns:a16="http://schemas.microsoft.com/office/drawing/2014/main" id="{00000000-0008-0000-0100-0000D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32" name="Text Box 155">
          <a:extLst>
            <a:ext uri="{FF2B5EF4-FFF2-40B4-BE49-F238E27FC236}">
              <a16:creationId xmlns:a16="http://schemas.microsoft.com/office/drawing/2014/main" id="{00000000-0008-0000-0100-0000D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33" name="Text Box 156">
          <a:extLst>
            <a:ext uri="{FF2B5EF4-FFF2-40B4-BE49-F238E27FC236}">
              <a16:creationId xmlns:a16="http://schemas.microsoft.com/office/drawing/2014/main" id="{00000000-0008-0000-0100-0000D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34" name="Text Box 157">
          <a:extLst>
            <a:ext uri="{FF2B5EF4-FFF2-40B4-BE49-F238E27FC236}">
              <a16:creationId xmlns:a16="http://schemas.microsoft.com/office/drawing/2014/main" id="{00000000-0008-0000-0100-0000D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35" name="Text Box 158">
          <a:extLst>
            <a:ext uri="{FF2B5EF4-FFF2-40B4-BE49-F238E27FC236}">
              <a16:creationId xmlns:a16="http://schemas.microsoft.com/office/drawing/2014/main" id="{00000000-0008-0000-0100-0000D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36" name="Text Box 159">
          <a:extLst>
            <a:ext uri="{FF2B5EF4-FFF2-40B4-BE49-F238E27FC236}">
              <a16:creationId xmlns:a16="http://schemas.microsoft.com/office/drawing/2014/main" id="{00000000-0008-0000-0100-0000D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37" name="Text Box 160">
          <a:extLst>
            <a:ext uri="{FF2B5EF4-FFF2-40B4-BE49-F238E27FC236}">
              <a16:creationId xmlns:a16="http://schemas.microsoft.com/office/drawing/2014/main" id="{00000000-0008-0000-0100-0000D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38" name="Text Box 161">
          <a:extLst>
            <a:ext uri="{FF2B5EF4-FFF2-40B4-BE49-F238E27FC236}">
              <a16:creationId xmlns:a16="http://schemas.microsoft.com/office/drawing/2014/main" id="{00000000-0008-0000-0100-0000D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39" name="Text Box 162">
          <a:extLst>
            <a:ext uri="{FF2B5EF4-FFF2-40B4-BE49-F238E27FC236}">
              <a16:creationId xmlns:a16="http://schemas.microsoft.com/office/drawing/2014/main" id="{00000000-0008-0000-0100-0000D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40" name="Text Box 163">
          <a:extLst>
            <a:ext uri="{FF2B5EF4-FFF2-40B4-BE49-F238E27FC236}">
              <a16:creationId xmlns:a16="http://schemas.microsoft.com/office/drawing/2014/main" id="{00000000-0008-0000-0100-0000E0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41" name="Text Box 164">
          <a:extLst>
            <a:ext uri="{FF2B5EF4-FFF2-40B4-BE49-F238E27FC236}">
              <a16:creationId xmlns:a16="http://schemas.microsoft.com/office/drawing/2014/main" id="{00000000-0008-0000-0100-0000E1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42" name="Text Box 165">
          <a:extLst>
            <a:ext uri="{FF2B5EF4-FFF2-40B4-BE49-F238E27FC236}">
              <a16:creationId xmlns:a16="http://schemas.microsoft.com/office/drawing/2014/main" id="{00000000-0008-0000-0100-0000E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43" name="Text Box 166">
          <a:extLst>
            <a:ext uri="{FF2B5EF4-FFF2-40B4-BE49-F238E27FC236}">
              <a16:creationId xmlns:a16="http://schemas.microsoft.com/office/drawing/2014/main" id="{00000000-0008-0000-0100-0000E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44" name="Text Box 167">
          <a:extLst>
            <a:ext uri="{FF2B5EF4-FFF2-40B4-BE49-F238E27FC236}">
              <a16:creationId xmlns:a16="http://schemas.microsoft.com/office/drawing/2014/main" id="{00000000-0008-0000-0100-0000E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45" name="Text Box 168">
          <a:extLst>
            <a:ext uri="{FF2B5EF4-FFF2-40B4-BE49-F238E27FC236}">
              <a16:creationId xmlns:a16="http://schemas.microsoft.com/office/drawing/2014/main" id="{00000000-0008-0000-0100-0000E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46" name="Text Box 169">
          <a:extLst>
            <a:ext uri="{FF2B5EF4-FFF2-40B4-BE49-F238E27FC236}">
              <a16:creationId xmlns:a16="http://schemas.microsoft.com/office/drawing/2014/main" id="{00000000-0008-0000-0100-0000E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47" name="Text Box 170">
          <a:extLst>
            <a:ext uri="{FF2B5EF4-FFF2-40B4-BE49-F238E27FC236}">
              <a16:creationId xmlns:a16="http://schemas.microsoft.com/office/drawing/2014/main" id="{00000000-0008-0000-0100-0000E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48" name="Text Box 171">
          <a:extLst>
            <a:ext uri="{FF2B5EF4-FFF2-40B4-BE49-F238E27FC236}">
              <a16:creationId xmlns:a16="http://schemas.microsoft.com/office/drawing/2014/main" id="{00000000-0008-0000-0100-0000E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49" name="Text Box 172">
          <a:extLst>
            <a:ext uri="{FF2B5EF4-FFF2-40B4-BE49-F238E27FC236}">
              <a16:creationId xmlns:a16="http://schemas.microsoft.com/office/drawing/2014/main" id="{00000000-0008-0000-0100-0000E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50" name="Text Box 173">
          <a:extLst>
            <a:ext uri="{FF2B5EF4-FFF2-40B4-BE49-F238E27FC236}">
              <a16:creationId xmlns:a16="http://schemas.microsoft.com/office/drawing/2014/main" id="{00000000-0008-0000-0100-0000E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51" name="Text Box 174">
          <a:extLst>
            <a:ext uri="{FF2B5EF4-FFF2-40B4-BE49-F238E27FC236}">
              <a16:creationId xmlns:a16="http://schemas.microsoft.com/office/drawing/2014/main" id="{00000000-0008-0000-0100-0000E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52" name="Text Box 175">
          <a:extLst>
            <a:ext uri="{FF2B5EF4-FFF2-40B4-BE49-F238E27FC236}">
              <a16:creationId xmlns:a16="http://schemas.microsoft.com/office/drawing/2014/main" id="{00000000-0008-0000-0100-0000E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53" name="Text Box 176">
          <a:extLst>
            <a:ext uri="{FF2B5EF4-FFF2-40B4-BE49-F238E27FC236}">
              <a16:creationId xmlns:a16="http://schemas.microsoft.com/office/drawing/2014/main" id="{00000000-0008-0000-0100-0000E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54" name="Text Box 177">
          <a:extLst>
            <a:ext uri="{FF2B5EF4-FFF2-40B4-BE49-F238E27FC236}">
              <a16:creationId xmlns:a16="http://schemas.microsoft.com/office/drawing/2014/main" id="{00000000-0008-0000-0100-0000E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55" name="Text Box 178">
          <a:extLst>
            <a:ext uri="{FF2B5EF4-FFF2-40B4-BE49-F238E27FC236}">
              <a16:creationId xmlns:a16="http://schemas.microsoft.com/office/drawing/2014/main" id="{00000000-0008-0000-0100-0000E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56" name="Text Box 179">
          <a:extLst>
            <a:ext uri="{FF2B5EF4-FFF2-40B4-BE49-F238E27FC236}">
              <a16:creationId xmlns:a16="http://schemas.microsoft.com/office/drawing/2014/main" id="{00000000-0008-0000-0100-0000F0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57" name="Text Box 180">
          <a:extLst>
            <a:ext uri="{FF2B5EF4-FFF2-40B4-BE49-F238E27FC236}">
              <a16:creationId xmlns:a16="http://schemas.microsoft.com/office/drawing/2014/main" id="{00000000-0008-0000-0100-0000F1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58" name="Text Box 181">
          <a:extLst>
            <a:ext uri="{FF2B5EF4-FFF2-40B4-BE49-F238E27FC236}">
              <a16:creationId xmlns:a16="http://schemas.microsoft.com/office/drawing/2014/main" id="{00000000-0008-0000-0100-0000F2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59" name="Text Box 182">
          <a:extLst>
            <a:ext uri="{FF2B5EF4-FFF2-40B4-BE49-F238E27FC236}">
              <a16:creationId xmlns:a16="http://schemas.microsoft.com/office/drawing/2014/main" id="{00000000-0008-0000-0100-0000F3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60" name="Text Box 183">
          <a:extLst>
            <a:ext uri="{FF2B5EF4-FFF2-40B4-BE49-F238E27FC236}">
              <a16:creationId xmlns:a16="http://schemas.microsoft.com/office/drawing/2014/main" id="{00000000-0008-0000-0100-0000F4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61" name="Text Box 184">
          <a:extLst>
            <a:ext uri="{FF2B5EF4-FFF2-40B4-BE49-F238E27FC236}">
              <a16:creationId xmlns:a16="http://schemas.microsoft.com/office/drawing/2014/main" id="{00000000-0008-0000-0100-0000F5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62" name="Text Box 185">
          <a:extLst>
            <a:ext uri="{FF2B5EF4-FFF2-40B4-BE49-F238E27FC236}">
              <a16:creationId xmlns:a16="http://schemas.microsoft.com/office/drawing/2014/main" id="{00000000-0008-0000-0100-0000F6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63" name="Text Box 186">
          <a:extLst>
            <a:ext uri="{FF2B5EF4-FFF2-40B4-BE49-F238E27FC236}">
              <a16:creationId xmlns:a16="http://schemas.microsoft.com/office/drawing/2014/main" id="{00000000-0008-0000-0100-0000F7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64" name="Text Box 187">
          <a:extLst>
            <a:ext uri="{FF2B5EF4-FFF2-40B4-BE49-F238E27FC236}">
              <a16:creationId xmlns:a16="http://schemas.microsoft.com/office/drawing/2014/main" id="{00000000-0008-0000-0100-0000F8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65" name="Text Box 188">
          <a:extLst>
            <a:ext uri="{FF2B5EF4-FFF2-40B4-BE49-F238E27FC236}">
              <a16:creationId xmlns:a16="http://schemas.microsoft.com/office/drawing/2014/main" id="{00000000-0008-0000-0100-0000F9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66" name="Text Box 189">
          <a:extLst>
            <a:ext uri="{FF2B5EF4-FFF2-40B4-BE49-F238E27FC236}">
              <a16:creationId xmlns:a16="http://schemas.microsoft.com/office/drawing/2014/main" id="{00000000-0008-0000-0100-0000FA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67" name="Text Box 190">
          <a:extLst>
            <a:ext uri="{FF2B5EF4-FFF2-40B4-BE49-F238E27FC236}">
              <a16:creationId xmlns:a16="http://schemas.microsoft.com/office/drawing/2014/main" id="{00000000-0008-0000-0100-0000FB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68" name="Text Box 191">
          <a:extLst>
            <a:ext uri="{FF2B5EF4-FFF2-40B4-BE49-F238E27FC236}">
              <a16:creationId xmlns:a16="http://schemas.microsoft.com/office/drawing/2014/main" id="{00000000-0008-0000-0100-0000FC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69" name="Text Box 192">
          <a:extLst>
            <a:ext uri="{FF2B5EF4-FFF2-40B4-BE49-F238E27FC236}">
              <a16:creationId xmlns:a16="http://schemas.microsoft.com/office/drawing/2014/main" id="{00000000-0008-0000-0100-0000FD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70" name="Text Box 193">
          <a:extLst>
            <a:ext uri="{FF2B5EF4-FFF2-40B4-BE49-F238E27FC236}">
              <a16:creationId xmlns:a16="http://schemas.microsoft.com/office/drawing/2014/main" id="{00000000-0008-0000-0100-0000FE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71" name="Text Box 194">
          <a:extLst>
            <a:ext uri="{FF2B5EF4-FFF2-40B4-BE49-F238E27FC236}">
              <a16:creationId xmlns:a16="http://schemas.microsoft.com/office/drawing/2014/main" id="{00000000-0008-0000-0100-0000FF0B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72" name="Text Box 195">
          <a:extLst>
            <a:ext uri="{FF2B5EF4-FFF2-40B4-BE49-F238E27FC236}">
              <a16:creationId xmlns:a16="http://schemas.microsoft.com/office/drawing/2014/main" id="{00000000-0008-0000-0100-000000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73" name="Text Box 196">
          <a:extLst>
            <a:ext uri="{FF2B5EF4-FFF2-40B4-BE49-F238E27FC236}">
              <a16:creationId xmlns:a16="http://schemas.microsoft.com/office/drawing/2014/main" id="{00000000-0008-0000-0100-000001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74" name="Text Box 197">
          <a:extLst>
            <a:ext uri="{FF2B5EF4-FFF2-40B4-BE49-F238E27FC236}">
              <a16:creationId xmlns:a16="http://schemas.microsoft.com/office/drawing/2014/main" id="{00000000-0008-0000-0100-000002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75" name="Text Box 198">
          <a:extLst>
            <a:ext uri="{FF2B5EF4-FFF2-40B4-BE49-F238E27FC236}">
              <a16:creationId xmlns:a16="http://schemas.microsoft.com/office/drawing/2014/main" id="{00000000-0008-0000-0100-000003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76" name="Text Box 199">
          <a:extLst>
            <a:ext uri="{FF2B5EF4-FFF2-40B4-BE49-F238E27FC236}">
              <a16:creationId xmlns:a16="http://schemas.microsoft.com/office/drawing/2014/main" id="{00000000-0008-0000-0100-000004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77" name="Text Box 200">
          <a:extLst>
            <a:ext uri="{FF2B5EF4-FFF2-40B4-BE49-F238E27FC236}">
              <a16:creationId xmlns:a16="http://schemas.microsoft.com/office/drawing/2014/main" id="{00000000-0008-0000-0100-000005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78" name="Text Box 201">
          <a:extLst>
            <a:ext uri="{FF2B5EF4-FFF2-40B4-BE49-F238E27FC236}">
              <a16:creationId xmlns:a16="http://schemas.microsoft.com/office/drawing/2014/main" id="{00000000-0008-0000-0100-000006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79" name="Text Box 202">
          <a:extLst>
            <a:ext uri="{FF2B5EF4-FFF2-40B4-BE49-F238E27FC236}">
              <a16:creationId xmlns:a16="http://schemas.microsoft.com/office/drawing/2014/main" id="{00000000-0008-0000-0100-000007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80" name="Text Box 203">
          <a:extLst>
            <a:ext uri="{FF2B5EF4-FFF2-40B4-BE49-F238E27FC236}">
              <a16:creationId xmlns:a16="http://schemas.microsoft.com/office/drawing/2014/main" id="{00000000-0008-0000-0100-000008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81" name="Text Box 204">
          <a:extLst>
            <a:ext uri="{FF2B5EF4-FFF2-40B4-BE49-F238E27FC236}">
              <a16:creationId xmlns:a16="http://schemas.microsoft.com/office/drawing/2014/main" id="{00000000-0008-0000-0100-000009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82" name="Text Box 205">
          <a:extLst>
            <a:ext uri="{FF2B5EF4-FFF2-40B4-BE49-F238E27FC236}">
              <a16:creationId xmlns:a16="http://schemas.microsoft.com/office/drawing/2014/main" id="{00000000-0008-0000-0100-00000A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83" name="Text Box 206">
          <a:extLst>
            <a:ext uri="{FF2B5EF4-FFF2-40B4-BE49-F238E27FC236}">
              <a16:creationId xmlns:a16="http://schemas.microsoft.com/office/drawing/2014/main" id="{00000000-0008-0000-0100-00000B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84" name="Text Box 207">
          <a:extLst>
            <a:ext uri="{FF2B5EF4-FFF2-40B4-BE49-F238E27FC236}">
              <a16:creationId xmlns:a16="http://schemas.microsoft.com/office/drawing/2014/main" id="{00000000-0008-0000-0100-00000C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85" name="Text Box 208">
          <a:extLst>
            <a:ext uri="{FF2B5EF4-FFF2-40B4-BE49-F238E27FC236}">
              <a16:creationId xmlns:a16="http://schemas.microsoft.com/office/drawing/2014/main" id="{00000000-0008-0000-0100-00000D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86" name="Text Box 209">
          <a:extLst>
            <a:ext uri="{FF2B5EF4-FFF2-40B4-BE49-F238E27FC236}">
              <a16:creationId xmlns:a16="http://schemas.microsoft.com/office/drawing/2014/main" id="{00000000-0008-0000-0100-00000E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87" name="Text Box 210">
          <a:extLst>
            <a:ext uri="{FF2B5EF4-FFF2-40B4-BE49-F238E27FC236}">
              <a16:creationId xmlns:a16="http://schemas.microsoft.com/office/drawing/2014/main" id="{00000000-0008-0000-0100-00000F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88" name="Text Box 211">
          <a:extLst>
            <a:ext uri="{FF2B5EF4-FFF2-40B4-BE49-F238E27FC236}">
              <a16:creationId xmlns:a16="http://schemas.microsoft.com/office/drawing/2014/main" id="{00000000-0008-0000-0100-000010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89" name="Text Box 212">
          <a:extLst>
            <a:ext uri="{FF2B5EF4-FFF2-40B4-BE49-F238E27FC236}">
              <a16:creationId xmlns:a16="http://schemas.microsoft.com/office/drawing/2014/main" id="{00000000-0008-0000-0100-000011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90" name="Text Box 213">
          <a:extLst>
            <a:ext uri="{FF2B5EF4-FFF2-40B4-BE49-F238E27FC236}">
              <a16:creationId xmlns:a16="http://schemas.microsoft.com/office/drawing/2014/main" id="{00000000-0008-0000-0100-000012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91" name="Text Box 214">
          <a:extLst>
            <a:ext uri="{FF2B5EF4-FFF2-40B4-BE49-F238E27FC236}">
              <a16:creationId xmlns:a16="http://schemas.microsoft.com/office/drawing/2014/main" id="{00000000-0008-0000-0100-000013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92" name="Text Box 215">
          <a:extLst>
            <a:ext uri="{FF2B5EF4-FFF2-40B4-BE49-F238E27FC236}">
              <a16:creationId xmlns:a16="http://schemas.microsoft.com/office/drawing/2014/main" id="{00000000-0008-0000-0100-000014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93" name="Text Box 216">
          <a:extLst>
            <a:ext uri="{FF2B5EF4-FFF2-40B4-BE49-F238E27FC236}">
              <a16:creationId xmlns:a16="http://schemas.microsoft.com/office/drawing/2014/main" id="{00000000-0008-0000-0100-000015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94" name="Text Box 217">
          <a:extLst>
            <a:ext uri="{FF2B5EF4-FFF2-40B4-BE49-F238E27FC236}">
              <a16:creationId xmlns:a16="http://schemas.microsoft.com/office/drawing/2014/main" id="{00000000-0008-0000-0100-000016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95" name="Text Box 218">
          <a:extLst>
            <a:ext uri="{FF2B5EF4-FFF2-40B4-BE49-F238E27FC236}">
              <a16:creationId xmlns:a16="http://schemas.microsoft.com/office/drawing/2014/main" id="{00000000-0008-0000-0100-000017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96" name="Text Box 219">
          <a:extLst>
            <a:ext uri="{FF2B5EF4-FFF2-40B4-BE49-F238E27FC236}">
              <a16:creationId xmlns:a16="http://schemas.microsoft.com/office/drawing/2014/main" id="{00000000-0008-0000-0100-000018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97" name="Text Box 220">
          <a:extLst>
            <a:ext uri="{FF2B5EF4-FFF2-40B4-BE49-F238E27FC236}">
              <a16:creationId xmlns:a16="http://schemas.microsoft.com/office/drawing/2014/main" id="{00000000-0008-0000-0100-000019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98" name="Text Box 221">
          <a:extLst>
            <a:ext uri="{FF2B5EF4-FFF2-40B4-BE49-F238E27FC236}">
              <a16:creationId xmlns:a16="http://schemas.microsoft.com/office/drawing/2014/main" id="{00000000-0008-0000-0100-00001A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099" name="Text Box 222">
          <a:extLst>
            <a:ext uri="{FF2B5EF4-FFF2-40B4-BE49-F238E27FC236}">
              <a16:creationId xmlns:a16="http://schemas.microsoft.com/office/drawing/2014/main" id="{00000000-0008-0000-0100-00001B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00" name="Text Box 223">
          <a:extLst>
            <a:ext uri="{FF2B5EF4-FFF2-40B4-BE49-F238E27FC236}">
              <a16:creationId xmlns:a16="http://schemas.microsoft.com/office/drawing/2014/main" id="{00000000-0008-0000-0100-00001C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01" name="Text Box 224">
          <a:extLst>
            <a:ext uri="{FF2B5EF4-FFF2-40B4-BE49-F238E27FC236}">
              <a16:creationId xmlns:a16="http://schemas.microsoft.com/office/drawing/2014/main" id="{00000000-0008-0000-0100-00001D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02" name="Text Box 225">
          <a:extLst>
            <a:ext uri="{FF2B5EF4-FFF2-40B4-BE49-F238E27FC236}">
              <a16:creationId xmlns:a16="http://schemas.microsoft.com/office/drawing/2014/main" id="{00000000-0008-0000-0100-00001E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03" name="Text Box 226">
          <a:extLst>
            <a:ext uri="{FF2B5EF4-FFF2-40B4-BE49-F238E27FC236}">
              <a16:creationId xmlns:a16="http://schemas.microsoft.com/office/drawing/2014/main" id="{00000000-0008-0000-0100-00001F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04" name="Text Box 227">
          <a:extLst>
            <a:ext uri="{FF2B5EF4-FFF2-40B4-BE49-F238E27FC236}">
              <a16:creationId xmlns:a16="http://schemas.microsoft.com/office/drawing/2014/main" id="{00000000-0008-0000-0100-000020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05" name="Text Box 228">
          <a:extLst>
            <a:ext uri="{FF2B5EF4-FFF2-40B4-BE49-F238E27FC236}">
              <a16:creationId xmlns:a16="http://schemas.microsoft.com/office/drawing/2014/main" id="{00000000-0008-0000-0100-000021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06" name="Text Box 229">
          <a:extLst>
            <a:ext uri="{FF2B5EF4-FFF2-40B4-BE49-F238E27FC236}">
              <a16:creationId xmlns:a16="http://schemas.microsoft.com/office/drawing/2014/main" id="{00000000-0008-0000-0100-000022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07" name="Text Box 230">
          <a:extLst>
            <a:ext uri="{FF2B5EF4-FFF2-40B4-BE49-F238E27FC236}">
              <a16:creationId xmlns:a16="http://schemas.microsoft.com/office/drawing/2014/main" id="{00000000-0008-0000-0100-000023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08" name="Text Box 231">
          <a:extLst>
            <a:ext uri="{FF2B5EF4-FFF2-40B4-BE49-F238E27FC236}">
              <a16:creationId xmlns:a16="http://schemas.microsoft.com/office/drawing/2014/main" id="{00000000-0008-0000-0100-000024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09" name="Text Box 232">
          <a:extLst>
            <a:ext uri="{FF2B5EF4-FFF2-40B4-BE49-F238E27FC236}">
              <a16:creationId xmlns:a16="http://schemas.microsoft.com/office/drawing/2014/main" id="{00000000-0008-0000-0100-000025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10" name="Text Box 233">
          <a:extLst>
            <a:ext uri="{FF2B5EF4-FFF2-40B4-BE49-F238E27FC236}">
              <a16:creationId xmlns:a16="http://schemas.microsoft.com/office/drawing/2014/main" id="{00000000-0008-0000-0100-000026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11" name="Text Box 234">
          <a:extLst>
            <a:ext uri="{FF2B5EF4-FFF2-40B4-BE49-F238E27FC236}">
              <a16:creationId xmlns:a16="http://schemas.microsoft.com/office/drawing/2014/main" id="{00000000-0008-0000-0100-000027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12" name="Text Box 235">
          <a:extLst>
            <a:ext uri="{FF2B5EF4-FFF2-40B4-BE49-F238E27FC236}">
              <a16:creationId xmlns:a16="http://schemas.microsoft.com/office/drawing/2014/main" id="{00000000-0008-0000-0100-000028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13" name="Text Box 236">
          <a:extLst>
            <a:ext uri="{FF2B5EF4-FFF2-40B4-BE49-F238E27FC236}">
              <a16:creationId xmlns:a16="http://schemas.microsoft.com/office/drawing/2014/main" id="{00000000-0008-0000-0100-000029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14" name="Text Box 237">
          <a:extLst>
            <a:ext uri="{FF2B5EF4-FFF2-40B4-BE49-F238E27FC236}">
              <a16:creationId xmlns:a16="http://schemas.microsoft.com/office/drawing/2014/main" id="{00000000-0008-0000-0100-00002A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15" name="Text Box 238">
          <a:extLst>
            <a:ext uri="{FF2B5EF4-FFF2-40B4-BE49-F238E27FC236}">
              <a16:creationId xmlns:a16="http://schemas.microsoft.com/office/drawing/2014/main" id="{00000000-0008-0000-0100-00002B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16" name="Text Box 239">
          <a:extLst>
            <a:ext uri="{FF2B5EF4-FFF2-40B4-BE49-F238E27FC236}">
              <a16:creationId xmlns:a16="http://schemas.microsoft.com/office/drawing/2014/main" id="{00000000-0008-0000-0100-00002C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17" name="Text Box 240">
          <a:extLst>
            <a:ext uri="{FF2B5EF4-FFF2-40B4-BE49-F238E27FC236}">
              <a16:creationId xmlns:a16="http://schemas.microsoft.com/office/drawing/2014/main" id="{00000000-0008-0000-0100-00002D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18" name="Text Box 241">
          <a:extLst>
            <a:ext uri="{FF2B5EF4-FFF2-40B4-BE49-F238E27FC236}">
              <a16:creationId xmlns:a16="http://schemas.microsoft.com/office/drawing/2014/main" id="{00000000-0008-0000-0100-00002E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19" name="Text Box 242">
          <a:extLst>
            <a:ext uri="{FF2B5EF4-FFF2-40B4-BE49-F238E27FC236}">
              <a16:creationId xmlns:a16="http://schemas.microsoft.com/office/drawing/2014/main" id="{00000000-0008-0000-0100-00002F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20" name="Text Box 243">
          <a:extLst>
            <a:ext uri="{FF2B5EF4-FFF2-40B4-BE49-F238E27FC236}">
              <a16:creationId xmlns:a16="http://schemas.microsoft.com/office/drawing/2014/main" id="{00000000-0008-0000-0100-000030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73569</xdr:rowOff>
    </xdr:to>
    <xdr:sp macro="" textlink="">
      <xdr:nvSpPr>
        <xdr:cNvPr id="3121" name="Text Box 244">
          <a:extLst>
            <a:ext uri="{FF2B5EF4-FFF2-40B4-BE49-F238E27FC236}">
              <a16:creationId xmlns:a16="http://schemas.microsoft.com/office/drawing/2014/main" id="{00000000-0008-0000-0100-0000310C0000}"/>
            </a:ext>
          </a:extLst>
        </xdr:cNvPr>
        <xdr:cNvSpPr txBox="1">
          <a:spLocks noChangeArrowheads="1"/>
        </xdr:cNvSpPr>
      </xdr:nvSpPr>
      <xdr:spPr bwMode="auto">
        <a:xfrm>
          <a:off x="4381500" y="60545382"/>
          <a:ext cx="76200" cy="206919"/>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22" name="Text Box 125">
          <a:extLst>
            <a:ext uri="{FF2B5EF4-FFF2-40B4-BE49-F238E27FC236}">
              <a16:creationId xmlns:a16="http://schemas.microsoft.com/office/drawing/2014/main" id="{00000000-0008-0000-0100-000032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23" name="Text Box 126">
          <a:extLst>
            <a:ext uri="{FF2B5EF4-FFF2-40B4-BE49-F238E27FC236}">
              <a16:creationId xmlns:a16="http://schemas.microsoft.com/office/drawing/2014/main" id="{00000000-0008-0000-0100-000033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24" name="Text Box 127">
          <a:extLst>
            <a:ext uri="{FF2B5EF4-FFF2-40B4-BE49-F238E27FC236}">
              <a16:creationId xmlns:a16="http://schemas.microsoft.com/office/drawing/2014/main" id="{00000000-0008-0000-0100-000034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25" name="Text Box 128">
          <a:extLst>
            <a:ext uri="{FF2B5EF4-FFF2-40B4-BE49-F238E27FC236}">
              <a16:creationId xmlns:a16="http://schemas.microsoft.com/office/drawing/2014/main" id="{00000000-0008-0000-0100-000035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26" name="Text Box 129">
          <a:extLst>
            <a:ext uri="{FF2B5EF4-FFF2-40B4-BE49-F238E27FC236}">
              <a16:creationId xmlns:a16="http://schemas.microsoft.com/office/drawing/2014/main" id="{00000000-0008-0000-0100-000036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27" name="Text Box 130">
          <a:extLst>
            <a:ext uri="{FF2B5EF4-FFF2-40B4-BE49-F238E27FC236}">
              <a16:creationId xmlns:a16="http://schemas.microsoft.com/office/drawing/2014/main" id="{00000000-0008-0000-0100-000037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28" name="Text Box 131">
          <a:extLst>
            <a:ext uri="{FF2B5EF4-FFF2-40B4-BE49-F238E27FC236}">
              <a16:creationId xmlns:a16="http://schemas.microsoft.com/office/drawing/2014/main" id="{00000000-0008-0000-0100-000038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29" name="Text Box 132">
          <a:extLst>
            <a:ext uri="{FF2B5EF4-FFF2-40B4-BE49-F238E27FC236}">
              <a16:creationId xmlns:a16="http://schemas.microsoft.com/office/drawing/2014/main" id="{00000000-0008-0000-0100-000039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30" name="Text Box 133">
          <a:extLst>
            <a:ext uri="{FF2B5EF4-FFF2-40B4-BE49-F238E27FC236}">
              <a16:creationId xmlns:a16="http://schemas.microsoft.com/office/drawing/2014/main" id="{00000000-0008-0000-0100-00003A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31" name="Text Box 134">
          <a:extLst>
            <a:ext uri="{FF2B5EF4-FFF2-40B4-BE49-F238E27FC236}">
              <a16:creationId xmlns:a16="http://schemas.microsoft.com/office/drawing/2014/main" id="{00000000-0008-0000-0100-00003B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32" name="Text Box 135">
          <a:extLst>
            <a:ext uri="{FF2B5EF4-FFF2-40B4-BE49-F238E27FC236}">
              <a16:creationId xmlns:a16="http://schemas.microsoft.com/office/drawing/2014/main" id="{00000000-0008-0000-0100-00003C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33" name="Text Box 136">
          <a:extLst>
            <a:ext uri="{FF2B5EF4-FFF2-40B4-BE49-F238E27FC236}">
              <a16:creationId xmlns:a16="http://schemas.microsoft.com/office/drawing/2014/main" id="{00000000-0008-0000-0100-00003D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34" name="Text Box 137">
          <a:extLst>
            <a:ext uri="{FF2B5EF4-FFF2-40B4-BE49-F238E27FC236}">
              <a16:creationId xmlns:a16="http://schemas.microsoft.com/office/drawing/2014/main" id="{00000000-0008-0000-0100-00003E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35" name="Text Box 138">
          <a:extLst>
            <a:ext uri="{FF2B5EF4-FFF2-40B4-BE49-F238E27FC236}">
              <a16:creationId xmlns:a16="http://schemas.microsoft.com/office/drawing/2014/main" id="{00000000-0008-0000-0100-00003F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36" name="Text Box 139">
          <a:extLst>
            <a:ext uri="{FF2B5EF4-FFF2-40B4-BE49-F238E27FC236}">
              <a16:creationId xmlns:a16="http://schemas.microsoft.com/office/drawing/2014/main" id="{00000000-0008-0000-0100-000040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37" name="Text Box 140">
          <a:extLst>
            <a:ext uri="{FF2B5EF4-FFF2-40B4-BE49-F238E27FC236}">
              <a16:creationId xmlns:a16="http://schemas.microsoft.com/office/drawing/2014/main" id="{00000000-0008-0000-0100-000041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38" name="Text Box 141">
          <a:extLst>
            <a:ext uri="{FF2B5EF4-FFF2-40B4-BE49-F238E27FC236}">
              <a16:creationId xmlns:a16="http://schemas.microsoft.com/office/drawing/2014/main" id="{00000000-0008-0000-0100-000042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39" name="Text Box 142">
          <a:extLst>
            <a:ext uri="{FF2B5EF4-FFF2-40B4-BE49-F238E27FC236}">
              <a16:creationId xmlns:a16="http://schemas.microsoft.com/office/drawing/2014/main" id="{00000000-0008-0000-0100-000043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40" name="Text Box 143">
          <a:extLst>
            <a:ext uri="{FF2B5EF4-FFF2-40B4-BE49-F238E27FC236}">
              <a16:creationId xmlns:a16="http://schemas.microsoft.com/office/drawing/2014/main" id="{00000000-0008-0000-0100-000044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41" name="Text Box 144">
          <a:extLst>
            <a:ext uri="{FF2B5EF4-FFF2-40B4-BE49-F238E27FC236}">
              <a16:creationId xmlns:a16="http://schemas.microsoft.com/office/drawing/2014/main" id="{00000000-0008-0000-0100-000045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42" name="Text Box 145">
          <a:extLst>
            <a:ext uri="{FF2B5EF4-FFF2-40B4-BE49-F238E27FC236}">
              <a16:creationId xmlns:a16="http://schemas.microsoft.com/office/drawing/2014/main" id="{00000000-0008-0000-0100-000046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43" name="Text Box 146">
          <a:extLst>
            <a:ext uri="{FF2B5EF4-FFF2-40B4-BE49-F238E27FC236}">
              <a16:creationId xmlns:a16="http://schemas.microsoft.com/office/drawing/2014/main" id="{00000000-0008-0000-0100-000047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44" name="Text Box 147">
          <a:extLst>
            <a:ext uri="{FF2B5EF4-FFF2-40B4-BE49-F238E27FC236}">
              <a16:creationId xmlns:a16="http://schemas.microsoft.com/office/drawing/2014/main" id="{00000000-0008-0000-0100-000048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45" name="Text Box 148">
          <a:extLst>
            <a:ext uri="{FF2B5EF4-FFF2-40B4-BE49-F238E27FC236}">
              <a16:creationId xmlns:a16="http://schemas.microsoft.com/office/drawing/2014/main" id="{00000000-0008-0000-0100-000049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46" name="Text Box 149">
          <a:extLst>
            <a:ext uri="{FF2B5EF4-FFF2-40B4-BE49-F238E27FC236}">
              <a16:creationId xmlns:a16="http://schemas.microsoft.com/office/drawing/2014/main" id="{00000000-0008-0000-0100-00004A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47" name="Text Box 150">
          <a:extLst>
            <a:ext uri="{FF2B5EF4-FFF2-40B4-BE49-F238E27FC236}">
              <a16:creationId xmlns:a16="http://schemas.microsoft.com/office/drawing/2014/main" id="{00000000-0008-0000-0100-00004B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48" name="Text Box 151">
          <a:extLst>
            <a:ext uri="{FF2B5EF4-FFF2-40B4-BE49-F238E27FC236}">
              <a16:creationId xmlns:a16="http://schemas.microsoft.com/office/drawing/2014/main" id="{00000000-0008-0000-0100-00004C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49" name="Text Box 152">
          <a:extLst>
            <a:ext uri="{FF2B5EF4-FFF2-40B4-BE49-F238E27FC236}">
              <a16:creationId xmlns:a16="http://schemas.microsoft.com/office/drawing/2014/main" id="{00000000-0008-0000-0100-00004D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50" name="Text Box 153">
          <a:extLst>
            <a:ext uri="{FF2B5EF4-FFF2-40B4-BE49-F238E27FC236}">
              <a16:creationId xmlns:a16="http://schemas.microsoft.com/office/drawing/2014/main" id="{00000000-0008-0000-0100-00004E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51" name="Text Box 154">
          <a:extLst>
            <a:ext uri="{FF2B5EF4-FFF2-40B4-BE49-F238E27FC236}">
              <a16:creationId xmlns:a16="http://schemas.microsoft.com/office/drawing/2014/main" id="{00000000-0008-0000-0100-00004F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52" name="Text Box 155">
          <a:extLst>
            <a:ext uri="{FF2B5EF4-FFF2-40B4-BE49-F238E27FC236}">
              <a16:creationId xmlns:a16="http://schemas.microsoft.com/office/drawing/2014/main" id="{00000000-0008-0000-0100-000050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53" name="Text Box 156">
          <a:extLst>
            <a:ext uri="{FF2B5EF4-FFF2-40B4-BE49-F238E27FC236}">
              <a16:creationId xmlns:a16="http://schemas.microsoft.com/office/drawing/2014/main" id="{00000000-0008-0000-0100-000051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54" name="Text Box 157">
          <a:extLst>
            <a:ext uri="{FF2B5EF4-FFF2-40B4-BE49-F238E27FC236}">
              <a16:creationId xmlns:a16="http://schemas.microsoft.com/office/drawing/2014/main" id="{00000000-0008-0000-0100-000052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55" name="Text Box 158">
          <a:extLst>
            <a:ext uri="{FF2B5EF4-FFF2-40B4-BE49-F238E27FC236}">
              <a16:creationId xmlns:a16="http://schemas.microsoft.com/office/drawing/2014/main" id="{00000000-0008-0000-0100-000053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56" name="Text Box 159">
          <a:extLst>
            <a:ext uri="{FF2B5EF4-FFF2-40B4-BE49-F238E27FC236}">
              <a16:creationId xmlns:a16="http://schemas.microsoft.com/office/drawing/2014/main" id="{00000000-0008-0000-0100-000054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57" name="Text Box 160">
          <a:extLst>
            <a:ext uri="{FF2B5EF4-FFF2-40B4-BE49-F238E27FC236}">
              <a16:creationId xmlns:a16="http://schemas.microsoft.com/office/drawing/2014/main" id="{00000000-0008-0000-0100-000055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58" name="Text Box 161">
          <a:extLst>
            <a:ext uri="{FF2B5EF4-FFF2-40B4-BE49-F238E27FC236}">
              <a16:creationId xmlns:a16="http://schemas.microsoft.com/office/drawing/2014/main" id="{00000000-0008-0000-0100-000056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59" name="Text Box 162">
          <a:extLst>
            <a:ext uri="{FF2B5EF4-FFF2-40B4-BE49-F238E27FC236}">
              <a16:creationId xmlns:a16="http://schemas.microsoft.com/office/drawing/2014/main" id="{00000000-0008-0000-0100-000057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60" name="Text Box 163">
          <a:extLst>
            <a:ext uri="{FF2B5EF4-FFF2-40B4-BE49-F238E27FC236}">
              <a16:creationId xmlns:a16="http://schemas.microsoft.com/office/drawing/2014/main" id="{00000000-0008-0000-0100-000058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61" name="Text Box 164">
          <a:extLst>
            <a:ext uri="{FF2B5EF4-FFF2-40B4-BE49-F238E27FC236}">
              <a16:creationId xmlns:a16="http://schemas.microsoft.com/office/drawing/2014/main" id="{00000000-0008-0000-0100-000059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62" name="Text Box 165">
          <a:extLst>
            <a:ext uri="{FF2B5EF4-FFF2-40B4-BE49-F238E27FC236}">
              <a16:creationId xmlns:a16="http://schemas.microsoft.com/office/drawing/2014/main" id="{00000000-0008-0000-0100-00005A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63" name="Text Box 166">
          <a:extLst>
            <a:ext uri="{FF2B5EF4-FFF2-40B4-BE49-F238E27FC236}">
              <a16:creationId xmlns:a16="http://schemas.microsoft.com/office/drawing/2014/main" id="{00000000-0008-0000-0100-00005B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64" name="Text Box 167">
          <a:extLst>
            <a:ext uri="{FF2B5EF4-FFF2-40B4-BE49-F238E27FC236}">
              <a16:creationId xmlns:a16="http://schemas.microsoft.com/office/drawing/2014/main" id="{00000000-0008-0000-0100-00005C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65" name="Text Box 168">
          <a:extLst>
            <a:ext uri="{FF2B5EF4-FFF2-40B4-BE49-F238E27FC236}">
              <a16:creationId xmlns:a16="http://schemas.microsoft.com/office/drawing/2014/main" id="{00000000-0008-0000-0100-00005D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66" name="Text Box 169">
          <a:extLst>
            <a:ext uri="{FF2B5EF4-FFF2-40B4-BE49-F238E27FC236}">
              <a16:creationId xmlns:a16="http://schemas.microsoft.com/office/drawing/2014/main" id="{00000000-0008-0000-0100-00005E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67" name="Text Box 170">
          <a:extLst>
            <a:ext uri="{FF2B5EF4-FFF2-40B4-BE49-F238E27FC236}">
              <a16:creationId xmlns:a16="http://schemas.microsoft.com/office/drawing/2014/main" id="{00000000-0008-0000-0100-00005F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68" name="Text Box 171">
          <a:extLst>
            <a:ext uri="{FF2B5EF4-FFF2-40B4-BE49-F238E27FC236}">
              <a16:creationId xmlns:a16="http://schemas.microsoft.com/office/drawing/2014/main" id="{00000000-0008-0000-0100-000060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69" name="Text Box 172">
          <a:extLst>
            <a:ext uri="{FF2B5EF4-FFF2-40B4-BE49-F238E27FC236}">
              <a16:creationId xmlns:a16="http://schemas.microsoft.com/office/drawing/2014/main" id="{00000000-0008-0000-0100-000061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70" name="Text Box 173">
          <a:extLst>
            <a:ext uri="{FF2B5EF4-FFF2-40B4-BE49-F238E27FC236}">
              <a16:creationId xmlns:a16="http://schemas.microsoft.com/office/drawing/2014/main" id="{00000000-0008-0000-0100-000062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71" name="Text Box 174">
          <a:extLst>
            <a:ext uri="{FF2B5EF4-FFF2-40B4-BE49-F238E27FC236}">
              <a16:creationId xmlns:a16="http://schemas.microsoft.com/office/drawing/2014/main" id="{00000000-0008-0000-0100-000063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72" name="Text Box 175">
          <a:extLst>
            <a:ext uri="{FF2B5EF4-FFF2-40B4-BE49-F238E27FC236}">
              <a16:creationId xmlns:a16="http://schemas.microsoft.com/office/drawing/2014/main" id="{00000000-0008-0000-0100-000064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73" name="Text Box 176">
          <a:extLst>
            <a:ext uri="{FF2B5EF4-FFF2-40B4-BE49-F238E27FC236}">
              <a16:creationId xmlns:a16="http://schemas.microsoft.com/office/drawing/2014/main" id="{00000000-0008-0000-0100-000065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74" name="Text Box 177">
          <a:extLst>
            <a:ext uri="{FF2B5EF4-FFF2-40B4-BE49-F238E27FC236}">
              <a16:creationId xmlns:a16="http://schemas.microsoft.com/office/drawing/2014/main" id="{00000000-0008-0000-0100-000066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75" name="Text Box 178">
          <a:extLst>
            <a:ext uri="{FF2B5EF4-FFF2-40B4-BE49-F238E27FC236}">
              <a16:creationId xmlns:a16="http://schemas.microsoft.com/office/drawing/2014/main" id="{00000000-0008-0000-0100-000067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76" name="Text Box 179">
          <a:extLst>
            <a:ext uri="{FF2B5EF4-FFF2-40B4-BE49-F238E27FC236}">
              <a16:creationId xmlns:a16="http://schemas.microsoft.com/office/drawing/2014/main" id="{00000000-0008-0000-0100-000068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77" name="Text Box 180">
          <a:extLst>
            <a:ext uri="{FF2B5EF4-FFF2-40B4-BE49-F238E27FC236}">
              <a16:creationId xmlns:a16="http://schemas.microsoft.com/office/drawing/2014/main" id="{00000000-0008-0000-0100-000069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78" name="Text Box 181">
          <a:extLst>
            <a:ext uri="{FF2B5EF4-FFF2-40B4-BE49-F238E27FC236}">
              <a16:creationId xmlns:a16="http://schemas.microsoft.com/office/drawing/2014/main" id="{00000000-0008-0000-0100-00006A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79" name="Text Box 182">
          <a:extLst>
            <a:ext uri="{FF2B5EF4-FFF2-40B4-BE49-F238E27FC236}">
              <a16:creationId xmlns:a16="http://schemas.microsoft.com/office/drawing/2014/main" id="{00000000-0008-0000-0100-00006B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80" name="Text Box 183">
          <a:extLst>
            <a:ext uri="{FF2B5EF4-FFF2-40B4-BE49-F238E27FC236}">
              <a16:creationId xmlns:a16="http://schemas.microsoft.com/office/drawing/2014/main" id="{00000000-0008-0000-0100-00006C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81" name="Text Box 184">
          <a:extLst>
            <a:ext uri="{FF2B5EF4-FFF2-40B4-BE49-F238E27FC236}">
              <a16:creationId xmlns:a16="http://schemas.microsoft.com/office/drawing/2014/main" id="{00000000-0008-0000-0100-00006D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82" name="Text Box 185">
          <a:extLst>
            <a:ext uri="{FF2B5EF4-FFF2-40B4-BE49-F238E27FC236}">
              <a16:creationId xmlns:a16="http://schemas.microsoft.com/office/drawing/2014/main" id="{00000000-0008-0000-0100-00006E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83" name="Text Box 186">
          <a:extLst>
            <a:ext uri="{FF2B5EF4-FFF2-40B4-BE49-F238E27FC236}">
              <a16:creationId xmlns:a16="http://schemas.microsoft.com/office/drawing/2014/main" id="{00000000-0008-0000-0100-00006F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84" name="Text Box 187">
          <a:extLst>
            <a:ext uri="{FF2B5EF4-FFF2-40B4-BE49-F238E27FC236}">
              <a16:creationId xmlns:a16="http://schemas.microsoft.com/office/drawing/2014/main" id="{00000000-0008-0000-0100-000070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85" name="Text Box 188">
          <a:extLst>
            <a:ext uri="{FF2B5EF4-FFF2-40B4-BE49-F238E27FC236}">
              <a16:creationId xmlns:a16="http://schemas.microsoft.com/office/drawing/2014/main" id="{00000000-0008-0000-0100-000071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86" name="Text Box 189">
          <a:extLst>
            <a:ext uri="{FF2B5EF4-FFF2-40B4-BE49-F238E27FC236}">
              <a16:creationId xmlns:a16="http://schemas.microsoft.com/office/drawing/2014/main" id="{00000000-0008-0000-0100-000072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87" name="Text Box 190">
          <a:extLst>
            <a:ext uri="{FF2B5EF4-FFF2-40B4-BE49-F238E27FC236}">
              <a16:creationId xmlns:a16="http://schemas.microsoft.com/office/drawing/2014/main" id="{00000000-0008-0000-0100-000073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88" name="Text Box 191">
          <a:extLst>
            <a:ext uri="{FF2B5EF4-FFF2-40B4-BE49-F238E27FC236}">
              <a16:creationId xmlns:a16="http://schemas.microsoft.com/office/drawing/2014/main" id="{00000000-0008-0000-0100-000074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89" name="Text Box 192">
          <a:extLst>
            <a:ext uri="{FF2B5EF4-FFF2-40B4-BE49-F238E27FC236}">
              <a16:creationId xmlns:a16="http://schemas.microsoft.com/office/drawing/2014/main" id="{00000000-0008-0000-0100-000075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90" name="Text Box 193">
          <a:extLst>
            <a:ext uri="{FF2B5EF4-FFF2-40B4-BE49-F238E27FC236}">
              <a16:creationId xmlns:a16="http://schemas.microsoft.com/office/drawing/2014/main" id="{00000000-0008-0000-0100-000076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91" name="Text Box 194">
          <a:extLst>
            <a:ext uri="{FF2B5EF4-FFF2-40B4-BE49-F238E27FC236}">
              <a16:creationId xmlns:a16="http://schemas.microsoft.com/office/drawing/2014/main" id="{00000000-0008-0000-0100-000077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92" name="Text Box 195">
          <a:extLst>
            <a:ext uri="{FF2B5EF4-FFF2-40B4-BE49-F238E27FC236}">
              <a16:creationId xmlns:a16="http://schemas.microsoft.com/office/drawing/2014/main" id="{00000000-0008-0000-0100-000078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93" name="Text Box 196">
          <a:extLst>
            <a:ext uri="{FF2B5EF4-FFF2-40B4-BE49-F238E27FC236}">
              <a16:creationId xmlns:a16="http://schemas.microsoft.com/office/drawing/2014/main" id="{00000000-0008-0000-0100-000079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94" name="Text Box 197">
          <a:extLst>
            <a:ext uri="{FF2B5EF4-FFF2-40B4-BE49-F238E27FC236}">
              <a16:creationId xmlns:a16="http://schemas.microsoft.com/office/drawing/2014/main" id="{00000000-0008-0000-0100-00007A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95" name="Text Box 198">
          <a:extLst>
            <a:ext uri="{FF2B5EF4-FFF2-40B4-BE49-F238E27FC236}">
              <a16:creationId xmlns:a16="http://schemas.microsoft.com/office/drawing/2014/main" id="{00000000-0008-0000-0100-00007B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96" name="Text Box 199">
          <a:extLst>
            <a:ext uri="{FF2B5EF4-FFF2-40B4-BE49-F238E27FC236}">
              <a16:creationId xmlns:a16="http://schemas.microsoft.com/office/drawing/2014/main" id="{00000000-0008-0000-0100-00007C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97" name="Text Box 200">
          <a:extLst>
            <a:ext uri="{FF2B5EF4-FFF2-40B4-BE49-F238E27FC236}">
              <a16:creationId xmlns:a16="http://schemas.microsoft.com/office/drawing/2014/main" id="{00000000-0008-0000-0100-00007D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98" name="Text Box 201">
          <a:extLst>
            <a:ext uri="{FF2B5EF4-FFF2-40B4-BE49-F238E27FC236}">
              <a16:creationId xmlns:a16="http://schemas.microsoft.com/office/drawing/2014/main" id="{00000000-0008-0000-0100-00007E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199" name="Text Box 202">
          <a:extLst>
            <a:ext uri="{FF2B5EF4-FFF2-40B4-BE49-F238E27FC236}">
              <a16:creationId xmlns:a16="http://schemas.microsoft.com/office/drawing/2014/main" id="{00000000-0008-0000-0100-00007F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00" name="Text Box 203">
          <a:extLst>
            <a:ext uri="{FF2B5EF4-FFF2-40B4-BE49-F238E27FC236}">
              <a16:creationId xmlns:a16="http://schemas.microsoft.com/office/drawing/2014/main" id="{00000000-0008-0000-0100-000080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01" name="Text Box 204">
          <a:extLst>
            <a:ext uri="{FF2B5EF4-FFF2-40B4-BE49-F238E27FC236}">
              <a16:creationId xmlns:a16="http://schemas.microsoft.com/office/drawing/2014/main" id="{00000000-0008-0000-0100-000081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02" name="Text Box 205">
          <a:extLst>
            <a:ext uri="{FF2B5EF4-FFF2-40B4-BE49-F238E27FC236}">
              <a16:creationId xmlns:a16="http://schemas.microsoft.com/office/drawing/2014/main" id="{00000000-0008-0000-0100-000082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03" name="Text Box 206">
          <a:extLst>
            <a:ext uri="{FF2B5EF4-FFF2-40B4-BE49-F238E27FC236}">
              <a16:creationId xmlns:a16="http://schemas.microsoft.com/office/drawing/2014/main" id="{00000000-0008-0000-0100-000083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04" name="Text Box 207">
          <a:extLst>
            <a:ext uri="{FF2B5EF4-FFF2-40B4-BE49-F238E27FC236}">
              <a16:creationId xmlns:a16="http://schemas.microsoft.com/office/drawing/2014/main" id="{00000000-0008-0000-0100-000084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05" name="Text Box 208">
          <a:extLst>
            <a:ext uri="{FF2B5EF4-FFF2-40B4-BE49-F238E27FC236}">
              <a16:creationId xmlns:a16="http://schemas.microsoft.com/office/drawing/2014/main" id="{00000000-0008-0000-0100-000085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06" name="Text Box 209">
          <a:extLst>
            <a:ext uri="{FF2B5EF4-FFF2-40B4-BE49-F238E27FC236}">
              <a16:creationId xmlns:a16="http://schemas.microsoft.com/office/drawing/2014/main" id="{00000000-0008-0000-0100-000086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07" name="Text Box 210">
          <a:extLst>
            <a:ext uri="{FF2B5EF4-FFF2-40B4-BE49-F238E27FC236}">
              <a16:creationId xmlns:a16="http://schemas.microsoft.com/office/drawing/2014/main" id="{00000000-0008-0000-0100-000087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08" name="Text Box 211">
          <a:extLst>
            <a:ext uri="{FF2B5EF4-FFF2-40B4-BE49-F238E27FC236}">
              <a16:creationId xmlns:a16="http://schemas.microsoft.com/office/drawing/2014/main" id="{00000000-0008-0000-0100-000088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09" name="Text Box 212">
          <a:extLst>
            <a:ext uri="{FF2B5EF4-FFF2-40B4-BE49-F238E27FC236}">
              <a16:creationId xmlns:a16="http://schemas.microsoft.com/office/drawing/2014/main" id="{00000000-0008-0000-0100-000089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10" name="Text Box 213">
          <a:extLst>
            <a:ext uri="{FF2B5EF4-FFF2-40B4-BE49-F238E27FC236}">
              <a16:creationId xmlns:a16="http://schemas.microsoft.com/office/drawing/2014/main" id="{00000000-0008-0000-0100-00008A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11" name="Text Box 214">
          <a:extLst>
            <a:ext uri="{FF2B5EF4-FFF2-40B4-BE49-F238E27FC236}">
              <a16:creationId xmlns:a16="http://schemas.microsoft.com/office/drawing/2014/main" id="{00000000-0008-0000-0100-00008B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12" name="Text Box 215">
          <a:extLst>
            <a:ext uri="{FF2B5EF4-FFF2-40B4-BE49-F238E27FC236}">
              <a16:creationId xmlns:a16="http://schemas.microsoft.com/office/drawing/2014/main" id="{00000000-0008-0000-0100-00008C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13" name="Text Box 216">
          <a:extLst>
            <a:ext uri="{FF2B5EF4-FFF2-40B4-BE49-F238E27FC236}">
              <a16:creationId xmlns:a16="http://schemas.microsoft.com/office/drawing/2014/main" id="{00000000-0008-0000-0100-00008D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14" name="Text Box 217">
          <a:extLst>
            <a:ext uri="{FF2B5EF4-FFF2-40B4-BE49-F238E27FC236}">
              <a16:creationId xmlns:a16="http://schemas.microsoft.com/office/drawing/2014/main" id="{00000000-0008-0000-0100-00008E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15" name="Text Box 218">
          <a:extLst>
            <a:ext uri="{FF2B5EF4-FFF2-40B4-BE49-F238E27FC236}">
              <a16:creationId xmlns:a16="http://schemas.microsoft.com/office/drawing/2014/main" id="{00000000-0008-0000-0100-00008F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16" name="Text Box 219">
          <a:extLst>
            <a:ext uri="{FF2B5EF4-FFF2-40B4-BE49-F238E27FC236}">
              <a16:creationId xmlns:a16="http://schemas.microsoft.com/office/drawing/2014/main" id="{00000000-0008-0000-0100-000090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17" name="Text Box 220">
          <a:extLst>
            <a:ext uri="{FF2B5EF4-FFF2-40B4-BE49-F238E27FC236}">
              <a16:creationId xmlns:a16="http://schemas.microsoft.com/office/drawing/2014/main" id="{00000000-0008-0000-0100-000091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18" name="Text Box 221">
          <a:extLst>
            <a:ext uri="{FF2B5EF4-FFF2-40B4-BE49-F238E27FC236}">
              <a16:creationId xmlns:a16="http://schemas.microsoft.com/office/drawing/2014/main" id="{00000000-0008-0000-0100-000092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19" name="Text Box 222">
          <a:extLst>
            <a:ext uri="{FF2B5EF4-FFF2-40B4-BE49-F238E27FC236}">
              <a16:creationId xmlns:a16="http://schemas.microsoft.com/office/drawing/2014/main" id="{00000000-0008-0000-0100-000093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20" name="Text Box 223">
          <a:extLst>
            <a:ext uri="{FF2B5EF4-FFF2-40B4-BE49-F238E27FC236}">
              <a16:creationId xmlns:a16="http://schemas.microsoft.com/office/drawing/2014/main" id="{00000000-0008-0000-0100-000094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21" name="Text Box 224">
          <a:extLst>
            <a:ext uri="{FF2B5EF4-FFF2-40B4-BE49-F238E27FC236}">
              <a16:creationId xmlns:a16="http://schemas.microsoft.com/office/drawing/2014/main" id="{00000000-0008-0000-0100-000095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22" name="Text Box 225">
          <a:extLst>
            <a:ext uri="{FF2B5EF4-FFF2-40B4-BE49-F238E27FC236}">
              <a16:creationId xmlns:a16="http://schemas.microsoft.com/office/drawing/2014/main" id="{00000000-0008-0000-0100-000096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23" name="Text Box 226">
          <a:extLst>
            <a:ext uri="{FF2B5EF4-FFF2-40B4-BE49-F238E27FC236}">
              <a16:creationId xmlns:a16="http://schemas.microsoft.com/office/drawing/2014/main" id="{00000000-0008-0000-0100-000097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24" name="Text Box 227">
          <a:extLst>
            <a:ext uri="{FF2B5EF4-FFF2-40B4-BE49-F238E27FC236}">
              <a16:creationId xmlns:a16="http://schemas.microsoft.com/office/drawing/2014/main" id="{00000000-0008-0000-0100-000098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25" name="Text Box 228">
          <a:extLst>
            <a:ext uri="{FF2B5EF4-FFF2-40B4-BE49-F238E27FC236}">
              <a16:creationId xmlns:a16="http://schemas.microsoft.com/office/drawing/2014/main" id="{00000000-0008-0000-0100-000099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26" name="Text Box 229">
          <a:extLst>
            <a:ext uri="{FF2B5EF4-FFF2-40B4-BE49-F238E27FC236}">
              <a16:creationId xmlns:a16="http://schemas.microsoft.com/office/drawing/2014/main" id="{00000000-0008-0000-0100-00009A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27" name="Text Box 230">
          <a:extLst>
            <a:ext uri="{FF2B5EF4-FFF2-40B4-BE49-F238E27FC236}">
              <a16:creationId xmlns:a16="http://schemas.microsoft.com/office/drawing/2014/main" id="{00000000-0008-0000-0100-00009B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28" name="Text Box 231">
          <a:extLst>
            <a:ext uri="{FF2B5EF4-FFF2-40B4-BE49-F238E27FC236}">
              <a16:creationId xmlns:a16="http://schemas.microsoft.com/office/drawing/2014/main" id="{00000000-0008-0000-0100-00009C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29" name="Text Box 232">
          <a:extLst>
            <a:ext uri="{FF2B5EF4-FFF2-40B4-BE49-F238E27FC236}">
              <a16:creationId xmlns:a16="http://schemas.microsoft.com/office/drawing/2014/main" id="{00000000-0008-0000-0100-00009D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30" name="Text Box 233">
          <a:extLst>
            <a:ext uri="{FF2B5EF4-FFF2-40B4-BE49-F238E27FC236}">
              <a16:creationId xmlns:a16="http://schemas.microsoft.com/office/drawing/2014/main" id="{00000000-0008-0000-0100-00009E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31" name="Text Box 234">
          <a:extLst>
            <a:ext uri="{FF2B5EF4-FFF2-40B4-BE49-F238E27FC236}">
              <a16:creationId xmlns:a16="http://schemas.microsoft.com/office/drawing/2014/main" id="{00000000-0008-0000-0100-00009F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32" name="Text Box 235">
          <a:extLst>
            <a:ext uri="{FF2B5EF4-FFF2-40B4-BE49-F238E27FC236}">
              <a16:creationId xmlns:a16="http://schemas.microsoft.com/office/drawing/2014/main" id="{00000000-0008-0000-0100-0000A0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33" name="Text Box 236">
          <a:extLst>
            <a:ext uri="{FF2B5EF4-FFF2-40B4-BE49-F238E27FC236}">
              <a16:creationId xmlns:a16="http://schemas.microsoft.com/office/drawing/2014/main" id="{00000000-0008-0000-0100-0000A1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34" name="Text Box 237">
          <a:extLst>
            <a:ext uri="{FF2B5EF4-FFF2-40B4-BE49-F238E27FC236}">
              <a16:creationId xmlns:a16="http://schemas.microsoft.com/office/drawing/2014/main" id="{00000000-0008-0000-0100-0000A2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35" name="Text Box 238">
          <a:extLst>
            <a:ext uri="{FF2B5EF4-FFF2-40B4-BE49-F238E27FC236}">
              <a16:creationId xmlns:a16="http://schemas.microsoft.com/office/drawing/2014/main" id="{00000000-0008-0000-0100-0000A3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36" name="Text Box 239">
          <a:extLst>
            <a:ext uri="{FF2B5EF4-FFF2-40B4-BE49-F238E27FC236}">
              <a16:creationId xmlns:a16="http://schemas.microsoft.com/office/drawing/2014/main" id="{00000000-0008-0000-0100-0000A4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37" name="Text Box 240">
          <a:extLst>
            <a:ext uri="{FF2B5EF4-FFF2-40B4-BE49-F238E27FC236}">
              <a16:creationId xmlns:a16="http://schemas.microsoft.com/office/drawing/2014/main" id="{00000000-0008-0000-0100-0000A5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38" name="Text Box 241">
          <a:extLst>
            <a:ext uri="{FF2B5EF4-FFF2-40B4-BE49-F238E27FC236}">
              <a16:creationId xmlns:a16="http://schemas.microsoft.com/office/drawing/2014/main" id="{00000000-0008-0000-0100-0000A6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39" name="Text Box 242">
          <a:extLst>
            <a:ext uri="{FF2B5EF4-FFF2-40B4-BE49-F238E27FC236}">
              <a16:creationId xmlns:a16="http://schemas.microsoft.com/office/drawing/2014/main" id="{00000000-0008-0000-0100-0000A7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40" name="Text Box 243">
          <a:extLst>
            <a:ext uri="{FF2B5EF4-FFF2-40B4-BE49-F238E27FC236}">
              <a16:creationId xmlns:a16="http://schemas.microsoft.com/office/drawing/2014/main" id="{00000000-0008-0000-0100-0000A8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40143</xdr:rowOff>
    </xdr:to>
    <xdr:sp macro="" textlink="">
      <xdr:nvSpPr>
        <xdr:cNvPr id="3241" name="Text Box 244">
          <a:extLst>
            <a:ext uri="{FF2B5EF4-FFF2-40B4-BE49-F238E27FC236}">
              <a16:creationId xmlns:a16="http://schemas.microsoft.com/office/drawing/2014/main" id="{00000000-0008-0000-0100-0000A90C0000}"/>
            </a:ext>
          </a:extLst>
        </xdr:cNvPr>
        <xdr:cNvSpPr txBox="1">
          <a:spLocks noChangeArrowheads="1"/>
        </xdr:cNvSpPr>
      </xdr:nvSpPr>
      <xdr:spPr bwMode="auto">
        <a:xfrm>
          <a:off x="4381500" y="60545382"/>
          <a:ext cx="76200" cy="744993"/>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42" name="Text Box 125">
          <a:extLst>
            <a:ext uri="{FF2B5EF4-FFF2-40B4-BE49-F238E27FC236}">
              <a16:creationId xmlns:a16="http://schemas.microsoft.com/office/drawing/2014/main" id="{00000000-0008-0000-0100-0000AA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43" name="Text Box 126">
          <a:extLst>
            <a:ext uri="{FF2B5EF4-FFF2-40B4-BE49-F238E27FC236}">
              <a16:creationId xmlns:a16="http://schemas.microsoft.com/office/drawing/2014/main" id="{00000000-0008-0000-0100-0000AB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44" name="Text Box 127">
          <a:extLst>
            <a:ext uri="{FF2B5EF4-FFF2-40B4-BE49-F238E27FC236}">
              <a16:creationId xmlns:a16="http://schemas.microsoft.com/office/drawing/2014/main" id="{00000000-0008-0000-0100-0000AC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45" name="Text Box 128">
          <a:extLst>
            <a:ext uri="{FF2B5EF4-FFF2-40B4-BE49-F238E27FC236}">
              <a16:creationId xmlns:a16="http://schemas.microsoft.com/office/drawing/2014/main" id="{00000000-0008-0000-0100-0000AD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46" name="Text Box 129">
          <a:extLst>
            <a:ext uri="{FF2B5EF4-FFF2-40B4-BE49-F238E27FC236}">
              <a16:creationId xmlns:a16="http://schemas.microsoft.com/office/drawing/2014/main" id="{00000000-0008-0000-0100-0000AE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47" name="Text Box 130">
          <a:extLst>
            <a:ext uri="{FF2B5EF4-FFF2-40B4-BE49-F238E27FC236}">
              <a16:creationId xmlns:a16="http://schemas.microsoft.com/office/drawing/2014/main" id="{00000000-0008-0000-0100-0000AF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48" name="Text Box 131">
          <a:extLst>
            <a:ext uri="{FF2B5EF4-FFF2-40B4-BE49-F238E27FC236}">
              <a16:creationId xmlns:a16="http://schemas.microsoft.com/office/drawing/2014/main" id="{00000000-0008-0000-0100-0000B0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49" name="Text Box 132">
          <a:extLst>
            <a:ext uri="{FF2B5EF4-FFF2-40B4-BE49-F238E27FC236}">
              <a16:creationId xmlns:a16="http://schemas.microsoft.com/office/drawing/2014/main" id="{00000000-0008-0000-0100-0000B1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50" name="Text Box 133">
          <a:extLst>
            <a:ext uri="{FF2B5EF4-FFF2-40B4-BE49-F238E27FC236}">
              <a16:creationId xmlns:a16="http://schemas.microsoft.com/office/drawing/2014/main" id="{00000000-0008-0000-0100-0000B2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51" name="Text Box 134">
          <a:extLst>
            <a:ext uri="{FF2B5EF4-FFF2-40B4-BE49-F238E27FC236}">
              <a16:creationId xmlns:a16="http://schemas.microsoft.com/office/drawing/2014/main" id="{00000000-0008-0000-0100-0000B3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52" name="Text Box 135">
          <a:extLst>
            <a:ext uri="{FF2B5EF4-FFF2-40B4-BE49-F238E27FC236}">
              <a16:creationId xmlns:a16="http://schemas.microsoft.com/office/drawing/2014/main" id="{00000000-0008-0000-0100-0000B4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53" name="Text Box 136">
          <a:extLst>
            <a:ext uri="{FF2B5EF4-FFF2-40B4-BE49-F238E27FC236}">
              <a16:creationId xmlns:a16="http://schemas.microsoft.com/office/drawing/2014/main" id="{00000000-0008-0000-0100-0000B5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54" name="Text Box 137">
          <a:extLst>
            <a:ext uri="{FF2B5EF4-FFF2-40B4-BE49-F238E27FC236}">
              <a16:creationId xmlns:a16="http://schemas.microsoft.com/office/drawing/2014/main" id="{00000000-0008-0000-0100-0000B6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55" name="Text Box 138">
          <a:extLst>
            <a:ext uri="{FF2B5EF4-FFF2-40B4-BE49-F238E27FC236}">
              <a16:creationId xmlns:a16="http://schemas.microsoft.com/office/drawing/2014/main" id="{00000000-0008-0000-0100-0000B7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56" name="Text Box 139">
          <a:extLst>
            <a:ext uri="{FF2B5EF4-FFF2-40B4-BE49-F238E27FC236}">
              <a16:creationId xmlns:a16="http://schemas.microsoft.com/office/drawing/2014/main" id="{00000000-0008-0000-0100-0000B8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57" name="Text Box 140">
          <a:extLst>
            <a:ext uri="{FF2B5EF4-FFF2-40B4-BE49-F238E27FC236}">
              <a16:creationId xmlns:a16="http://schemas.microsoft.com/office/drawing/2014/main" id="{00000000-0008-0000-0100-0000B9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58" name="Text Box 141">
          <a:extLst>
            <a:ext uri="{FF2B5EF4-FFF2-40B4-BE49-F238E27FC236}">
              <a16:creationId xmlns:a16="http://schemas.microsoft.com/office/drawing/2014/main" id="{00000000-0008-0000-0100-0000BA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59" name="Text Box 142">
          <a:extLst>
            <a:ext uri="{FF2B5EF4-FFF2-40B4-BE49-F238E27FC236}">
              <a16:creationId xmlns:a16="http://schemas.microsoft.com/office/drawing/2014/main" id="{00000000-0008-0000-0100-0000BB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60" name="Text Box 143">
          <a:extLst>
            <a:ext uri="{FF2B5EF4-FFF2-40B4-BE49-F238E27FC236}">
              <a16:creationId xmlns:a16="http://schemas.microsoft.com/office/drawing/2014/main" id="{00000000-0008-0000-0100-0000BC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61" name="Text Box 144">
          <a:extLst>
            <a:ext uri="{FF2B5EF4-FFF2-40B4-BE49-F238E27FC236}">
              <a16:creationId xmlns:a16="http://schemas.microsoft.com/office/drawing/2014/main" id="{00000000-0008-0000-0100-0000BD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62" name="Text Box 145">
          <a:extLst>
            <a:ext uri="{FF2B5EF4-FFF2-40B4-BE49-F238E27FC236}">
              <a16:creationId xmlns:a16="http://schemas.microsoft.com/office/drawing/2014/main" id="{00000000-0008-0000-0100-0000BE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63" name="Text Box 146">
          <a:extLst>
            <a:ext uri="{FF2B5EF4-FFF2-40B4-BE49-F238E27FC236}">
              <a16:creationId xmlns:a16="http://schemas.microsoft.com/office/drawing/2014/main" id="{00000000-0008-0000-0100-0000BF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64" name="Text Box 147">
          <a:extLst>
            <a:ext uri="{FF2B5EF4-FFF2-40B4-BE49-F238E27FC236}">
              <a16:creationId xmlns:a16="http://schemas.microsoft.com/office/drawing/2014/main" id="{00000000-0008-0000-0100-0000C0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65" name="Text Box 148">
          <a:extLst>
            <a:ext uri="{FF2B5EF4-FFF2-40B4-BE49-F238E27FC236}">
              <a16:creationId xmlns:a16="http://schemas.microsoft.com/office/drawing/2014/main" id="{00000000-0008-0000-0100-0000C1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66" name="Text Box 149">
          <a:extLst>
            <a:ext uri="{FF2B5EF4-FFF2-40B4-BE49-F238E27FC236}">
              <a16:creationId xmlns:a16="http://schemas.microsoft.com/office/drawing/2014/main" id="{00000000-0008-0000-0100-0000C2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67" name="Text Box 150">
          <a:extLst>
            <a:ext uri="{FF2B5EF4-FFF2-40B4-BE49-F238E27FC236}">
              <a16:creationId xmlns:a16="http://schemas.microsoft.com/office/drawing/2014/main" id="{00000000-0008-0000-0100-0000C3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68" name="Text Box 151">
          <a:extLst>
            <a:ext uri="{FF2B5EF4-FFF2-40B4-BE49-F238E27FC236}">
              <a16:creationId xmlns:a16="http://schemas.microsoft.com/office/drawing/2014/main" id="{00000000-0008-0000-0100-0000C4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69" name="Text Box 152">
          <a:extLst>
            <a:ext uri="{FF2B5EF4-FFF2-40B4-BE49-F238E27FC236}">
              <a16:creationId xmlns:a16="http://schemas.microsoft.com/office/drawing/2014/main" id="{00000000-0008-0000-0100-0000C5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70" name="Text Box 153">
          <a:extLst>
            <a:ext uri="{FF2B5EF4-FFF2-40B4-BE49-F238E27FC236}">
              <a16:creationId xmlns:a16="http://schemas.microsoft.com/office/drawing/2014/main" id="{00000000-0008-0000-0100-0000C6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71" name="Text Box 154">
          <a:extLst>
            <a:ext uri="{FF2B5EF4-FFF2-40B4-BE49-F238E27FC236}">
              <a16:creationId xmlns:a16="http://schemas.microsoft.com/office/drawing/2014/main" id="{00000000-0008-0000-0100-0000C7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72" name="Text Box 155">
          <a:extLst>
            <a:ext uri="{FF2B5EF4-FFF2-40B4-BE49-F238E27FC236}">
              <a16:creationId xmlns:a16="http://schemas.microsoft.com/office/drawing/2014/main" id="{00000000-0008-0000-0100-0000C8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73" name="Text Box 156">
          <a:extLst>
            <a:ext uri="{FF2B5EF4-FFF2-40B4-BE49-F238E27FC236}">
              <a16:creationId xmlns:a16="http://schemas.microsoft.com/office/drawing/2014/main" id="{00000000-0008-0000-0100-0000C9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74" name="Text Box 157">
          <a:extLst>
            <a:ext uri="{FF2B5EF4-FFF2-40B4-BE49-F238E27FC236}">
              <a16:creationId xmlns:a16="http://schemas.microsoft.com/office/drawing/2014/main" id="{00000000-0008-0000-0100-0000CA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75" name="Text Box 158">
          <a:extLst>
            <a:ext uri="{FF2B5EF4-FFF2-40B4-BE49-F238E27FC236}">
              <a16:creationId xmlns:a16="http://schemas.microsoft.com/office/drawing/2014/main" id="{00000000-0008-0000-0100-0000CB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76" name="Text Box 159">
          <a:extLst>
            <a:ext uri="{FF2B5EF4-FFF2-40B4-BE49-F238E27FC236}">
              <a16:creationId xmlns:a16="http://schemas.microsoft.com/office/drawing/2014/main" id="{00000000-0008-0000-0100-0000CC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77" name="Text Box 160">
          <a:extLst>
            <a:ext uri="{FF2B5EF4-FFF2-40B4-BE49-F238E27FC236}">
              <a16:creationId xmlns:a16="http://schemas.microsoft.com/office/drawing/2014/main" id="{00000000-0008-0000-0100-0000CD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78" name="Text Box 161">
          <a:extLst>
            <a:ext uri="{FF2B5EF4-FFF2-40B4-BE49-F238E27FC236}">
              <a16:creationId xmlns:a16="http://schemas.microsoft.com/office/drawing/2014/main" id="{00000000-0008-0000-0100-0000CE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79" name="Text Box 162">
          <a:extLst>
            <a:ext uri="{FF2B5EF4-FFF2-40B4-BE49-F238E27FC236}">
              <a16:creationId xmlns:a16="http://schemas.microsoft.com/office/drawing/2014/main" id="{00000000-0008-0000-0100-0000CF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80" name="Text Box 163">
          <a:extLst>
            <a:ext uri="{FF2B5EF4-FFF2-40B4-BE49-F238E27FC236}">
              <a16:creationId xmlns:a16="http://schemas.microsoft.com/office/drawing/2014/main" id="{00000000-0008-0000-0100-0000D0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81" name="Text Box 164">
          <a:extLst>
            <a:ext uri="{FF2B5EF4-FFF2-40B4-BE49-F238E27FC236}">
              <a16:creationId xmlns:a16="http://schemas.microsoft.com/office/drawing/2014/main" id="{00000000-0008-0000-0100-0000D1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82" name="Text Box 165">
          <a:extLst>
            <a:ext uri="{FF2B5EF4-FFF2-40B4-BE49-F238E27FC236}">
              <a16:creationId xmlns:a16="http://schemas.microsoft.com/office/drawing/2014/main" id="{00000000-0008-0000-0100-0000D2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83" name="Text Box 166">
          <a:extLst>
            <a:ext uri="{FF2B5EF4-FFF2-40B4-BE49-F238E27FC236}">
              <a16:creationId xmlns:a16="http://schemas.microsoft.com/office/drawing/2014/main" id="{00000000-0008-0000-0100-0000D3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84" name="Text Box 167">
          <a:extLst>
            <a:ext uri="{FF2B5EF4-FFF2-40B4-BE49-F238E27FC236}">
              <a16:creationId xmlns:a16="http://schemas.microsoft.com/office/drawing/2014/main" id="{00000000-0008-0000-0100-0000D4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85" name="Text Box 168">
          <a:extLst>
            <a:ext uri="{FF2B5EF4-FFF2-40B4-BE49-F238E27FC236}">
              <a16:creationId xmlns:a16="http://schemas.microsoft.com/office/drawing/2014/main" id="{00000000-0008-0000-0100-0000D5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86" name="Text Box 169">
          <a:extLst>
            <a:ext uri="{FF2B5EF4-FFF2-40B4-BE49-F238E27FC236}">
              <a16:creationId xmlns:a16="http://schemas.microsoft.com/office/drawing/2014/main" id="{00000000-0008-0000-0100-0000D6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87" name="Text Box 170">
          <a:extLst>
            <a:ext uri="{FF2B5EF4-FFF2-40B4-BE49-F238E27FC236}">
              <a16:creationId xmlns:a16="http://schemas.microsoft.com/office/drawing/2014/main" id="{00000000-0008-0000-0100-0000D7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88" name="Text Box 171">
          <a:extLst>
            <a:ext uri="{FF2B5EF4-FFF2-40B4-BE49-F238E27FC236}">
              <a16:creationId xmlns:a16="http://schemas.microsoft.com/office/drawing/2014/main" id="{00000000-0008-0000-0100-0000D8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89" name="Text Box 172">
          <a:extLst>
            <a:ext uri="{FF2B5EF4-FFF2-40B4-BE49-F238E27FC236}">
              <a16:creationId xmlns:a16="http://schemas.microsoft.com/office/drawing/2014/main" id="{00000000-0008-0000-0100-0000D9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90" name="Text Box 173">
          <a:extLst>
            <a:ext uri="{FF2B5EF4-FFF2-40B4-BE49-F238E27FC236}">
              <a16:creationId xmlns:a16="http://schemas.microsoft.com/office/drawing/2014/main" id="{00000000-0008-0000-0100-0000DA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91" name="Text Box 174">
          <a:extLst>
            <a:ext uri="{FF2B5EF4-FFF2-40B4-BE49-F238E27FC236}">
              <a16:creationId xmlns:a16="http://schemas.microsoft.com/office/drawing/2014/main" id="{00000000-0008-0000-0100-0000DB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92" name="Text Box 175">
          <a:extLst>
            <a:ext uri="{FF2B5EF4-FFF2-40B4-BE49-F238E27FC236}">
              <a16:creationId xmlns:a16="http://schemas.microsoft.com/office/drawing/2014/main" id="{00000000-0008-0000-0100-0000DC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93" name="Text Box 176">
          <a:extLst>
            <a:ext uri="{FF2B5EF4-FFF2-40B4-BE49-F238E27FC236}">
              <a16:creationId xmlns:a16="http://schemas.microsoft.com/office/drawing/2014/main" id="{00000000-0008-0000-0100-0000DD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94" name="Text Box 177">
          <a:extLst>
            <a:ext uri="{FF2B5EF4-FFF2-40B4-BE49-F238E27FC236}">
              <a16:creationId xmlns:a16="http://schemas.microsoft.com/office/drawing/2014/main" id="{00000000-0008-0000-0100-0000DE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95" name="Text Box 178">
          <a:extLst>
            <a:ext uri="{FF2B5EF4-FFF2-40B4-BE49-F238E27FC236}">
              <a16:creationId xmlns:a16="http://schemas.microsoft.com/office/drawing/2014/main" id="{00000000-0008-0000-0100-0000DF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96" name="Text Box 179">
          <a:extLst>
            <a:ext uri="{FF2B5EF4-FFF2-40B4-BE49-F238E27FC236}">
              <a16:creationId xmlns:a16="http://schemas.microsoft.com/office/drawing/2014/main" id="{00000000-0008-0000-0100-0000E0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97" name="Text Box 180">
          <a:extLst>
            <a:ext uri="{FF2B5EF4-FFF2-40B4-BE49-F238E27FC236}">
              <a16:creationId xmlns:a16="http://schemas.microsoft.com/office/drawing/2014/main" id="{00000000-0008-0000-0100-0000E1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98" name="Text Box 181">
          <a:extLst>
            <a:ext uri="{FF2B5EF4-FFF2-40B4-BE49-F238E27FC236}">
              <a16:creationId xmlns:a16="http://schemas.microsoft.com/office/drawing/2014/main" id="{00000000-0008-0000-0100-0000E2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299" name="Text Box 182">
          <a:extLst>
            <a:ext uri="{FF2B5EF4-FFF2-40B4-BE49-F238E27FC236}">
              <a16:creationId xmlns:a16="http://schemas.microsoft.com/office/drawing/2014/main" id="{00000000-0008-0000-0100-0000E3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00" name="Text Box 183">
          <a:extLst>
            <a:ext uri="{FF2B5EF4-FFF2-40B4-BE49-F238E27FC236}">
              <a16:creationId xmlns:a16="http://schemas.microsoft.com/office/drawing/2014/main" id="{00000000-0008-0000-0100-0000E4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01" name="Text Box 184">
          <a:extLst>
            <a:ext uri="{FF2B5EF4-FFF2-40B4-BE49-F238E27FC236}">
              <a16:creationId xmlns:a16="http://schemas.microsoft.com/office/drawing/2014/main" id="{00000000-0008-0000-0100-0000E5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02" name="Text Box 185">
          <a:extLst>
            <a:ext uri="{FF2B5EF4-FFF2-40B4-BE49-F238E27FC236}">
              <a16:creationId xmlns:a16="http://schemas.microsoft.com/office/drawing/2014/main" id="{00000000-0008-0000-0100-0000E6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03" name="Text Box 186">
          <a:extLst>
            <a:ext uri="{FF2B5EF4-FFF2-40B4-BE49-F238E27FC236}">
              <a16:creationId xmlns:a16="http://schemas.microsoft.com/office/drawing/2014/main" id="{00000000-0008-0000-0100-0000E7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04" name="Text Box 187">
          <a:extLst>
            <a:ext uri="{FF2B5EF4-FFF2-40B4-BE49-F238E27FC236}">
              <a16:creationId xmlns:a16="http://schemas.microsoft.com/office/drawing/2014/main" id="{00000000-0008-0000-0100-0000E8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05" name="Text Box 188">
          <a:extLst>
            <a:ext uri="{FF2B5EF4-FFF2-40B4-BE49-F238E27FC236}">
              <a16:creationId xmlns:a16="http://schemas.microsoft.com/office/drawing/2014/main" id="{00000000-0008-0000-0100-0000E9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06" name="Text Box 189">
          <a:extLst>
            <a:ext uri="{FF2B5EF4-FFF2-40B4-BE49-F238E27FC236}">
              <a16:creationId xmlns:a16="http://schemas.microsoft.com/office/drawing/2014/main" id="{00000000-0008-0000-0100-0000EA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07" name="Text Box 190">
          <a:extLst>
            <a:ext uri="{FF2B5EF4-FFF2-40B4-BE49-F238E27FC236}">
              <a16:creationId xmlns:a16="http://schemas.microsoft.com/office/drawing/2014/main" id="{00000000-0008-0000-0100-0000EB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08" name="Text Box 191">
          <a:extLst>
            <a:ext uri="{FF2B5EF4-FFF2-40B4-BE49-F238E27FC236}">
              <a16:creationId xmlns:a16="http://schemas.microsoft.com/office/drawing/2014/main" id="{00000000-0008-0000-0100-0000EC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09" name="Text Box 192">
          <a:extLst>
            <a:ext uri="{FF2B5EF4-FFF2-40B4-BE49-F238E27FC236}">
              <a16:creationId xmlns:a16="http://schemas.microsoft.com/office/drawing/2014/main" id="{00000000-0008-0000-0100-0000ED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10" name="Text Box 193">
          <a:extLst>
            <a:ext uri="{FF2B5EF4-FFF2-40B4-BE49-F238E27FC236}">
              <a16:creationId xmlns:a16="http://schemas.microsoft.com/office/drawing/2014/main" id="{00000000-0008-0000-0100-0000EE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11" name="Text Box 194">
          <a:extLst>
            <a:ext uri="{FF2B5EF4-FFF2-40B4-BE49-F238E27FC236}">
              <a16:creationId xmlns:a16="http://schemas.microsoft.com/office/drawing/2014/main" id="{00000000-0008-0000-0100-0000EF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12" name="Text Box 195">
          <a:extLst>
            <a:ext uri="{FF2B5EF4-FFF2-40B4-BE49-F238E27FC236}">
              <a16:creationId xmlns:a16="http://schemas.microsoft.com/office/drawing/2014/main" id="{00000000-0008-0000-0100-0000F0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13" name="Text Box 196">
          <a:extLst>
            <a:ext uri="{FF2B5EF4-FFF2-40B4-BE49-F238E27FC236}">
              <a16:creationId xmlns:a16="http://schemas.microsoft.com/office/drawing/2014/main" id="{00000000-0008-0000-0100-0000F1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14" name="Text Box 197">
          <a:extLst>
            <a:ext uri="{FF2B5EF4-FFF2-40B4-BE49-F238E27FC236}">
              <a16:creationId xmlns:a16="http://schemas.microsoft.com/office/drawing/2014/main" id="{00000000-0008-0000-0100-0000F2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15" name="Text Box 198">
          <a:extLst>
            <a:ext uri="{FF2B5EF4-FFF2-40B4-BE49-F238E27FC236}">
              <a16:creationId xmlns:a16="http://schemas.microsoft.com/office/drawing/2014/main" id="{00000000-0008-0000-0100-0000F3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16" name="Text Box 199">
          <a:extLst>
            <a:ext uri="{FF2B5EF4-FFF2-40B4-BE49-F238E27FC236}">
              <a16:creationId xmlns:a16="http://schemas.microsoft.com/office/drawing/2014/main" id="{00000000-0008-0000-0100-0000F4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17" name="Text Box 200">
          <a:extLst>
            <a:ext uri="{FF2B5EF4-FFF2-40B4-BE49-F238E27FC236}">
              <a16:creationId xmlns:a16="http://schemas.microsoft.com/office/drawing/2014/main" id="{00000000-0008-0000-0100-0000F5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18" name="Text Box 201">
          <a:extLst>
            <a:ext uri="{FF2B5EF4-FFF2-40B4-BE49-F238E27FC236}">
              <a16:creationId xmlns:a16="http://schemas.microsoft.com/office/drawing/2014/main" id="{00000000-0008-0000-0100-0000F6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19" name="Text Box 202">
          <a:extLst>
            <a:ext uri="{FF2B5EF4-FFF2-40B4-BE49-F238E27FC236}">
              <a16:creationId xmlns:a16="http://schemas.microsoft.com/office/drawing/2014/main" id="{00000000-0008-0000-0100-0000F7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20" name="Text Box 203">
          <a:extLst>
            <a:ext uri="{FF2B5EF4-FFF2-40B4-BE49-F238E27FC236}">
              <a16:creationId xmlns:a16="http://schemas.microsoft.com/office/drawing/2014/main" id="{00000000-0008-0000-0100-0000F8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21" name="Text Box 204">
          <a:extLst>
            <a:ext uri="{FF2B5EF4-FFF2-40B4-BE49-F238E27FC236}">
              <a16:creationId xmlns:a16="http://schemas.microsoft.com/office/drawing/2014/main" id="{00000000-0008-0000-0100-0000F9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22" name="Text Box 205">
          <a:extLst>
            <a:ext uri="{FF2B5EF4-FFF2-40B4-BE49-F238E27FC236}">
              <a16:creationId xmlns:a16="http://schemas.microsoft.com/office/drawing/2014/main" id="{00000000-0008-0000-0100-0000FA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23" name="Text Box 206">
          <a:extLst>
            <a:ext uri="{FF2B5EF4-FFF2-40B4-BE49-F238E27FC236}">
              <a16:creationId xmlns:a16="http://schemas.microsoft.com/office/drawing/2014/main" id="{00000000-0008-0000-0100-0000FB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24" name="Text Box 207">
          <a:extLst>
            <a:ext uri="{FF2B5EF4-FFF2-40B4-BE49-F238E27FC236}">
              <a16:creationId xmlns:a16="http://schemas.microsoft.com/office/drawing/2014/main" id="{00000000-0008-0000-0100-0000FC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25" name="Text Box 208">
          <a:extLst>
            <a:ext uri="{FF2B5EF4-FFF2-40B4-BE49-F238E27FC236}">
              <a16:creationId xmlns:a16="http://schemas.microsoft.com/office/drawing/2014/main" id="{00000000-0008-0000-0100-0000FD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26" name="Text Box 209">
          <a:extLst>
            <a:ext uri="{FF2B5EF4-FFF2-40B4-BE49-F238E27FC236}">
              <a16:creationId xmlns:a16="http://schemas.microsoft.com/office/drawing/2014/main" id="{00000000-0008-0000-0100-0000FE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27" name="Text Box 210">
          <a:extLst>
            <a:ext uri="{FF2B5EF4-FFF2-40B4-BE49-F238E27FC236}">
              <a16:creationId xmlns:a16="http://schemas.microsoft.com/office/drawing/2014/main" id="{00000000-0008-0000-0100-0000FF0C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28" name="Text Box 211">
          <a:extLst>
            <a:ext uri="{FF2B5EF4-FFF2-40B4-BE49-F238E27FC236}">
              <a16:creationId xmlns:a16="http://schemas.microsoft.com/office/drawing/2014/main" id="{00000000-0008-0000-0100-000000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29" name="Text Box 212">
          <a:extLst>
            <a:ext uri="{FF2B5EF4-FFF2-40B4-BE49-F238E27FC236}">
              <a16:creationId xmlns:a16="http://schemas.microsoft.com/office/drawing/2014/main" id="{00000000-0008-0000-0100-000001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30" name="Text Box 213">
          <a:extLst>
            <a:ext uri="{FF2B5EF4-FFF2-40B4-BE49-F238E27FC236}">
              <a16:creationId xmlns:a16="http://schemas.microsoft.com/office/drawing/2014/main" id="{00000000-0008-0000-0100-000002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31" name="Text Box 214">
          <a:extLst>
            <a:ext uri="{FF2B5EF4-FFF2-40B4-BE49-F238E27FC236}">
              <a16:creationId xmlns:a16="http://schemas.microsoft.com/office/drawing/2014/main" id="{00000000-0008-0000-0100-000003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32" name="Text Box 215">
          <a:extLst>
            <a:ext uri="{FF2B5EF4-FFF2-40B4-BE49-F238E27FC236}">
              <a16:creationId xmlns:a16="http://schemas.microsoft.com/office/drawing/2014/main" id="{00000000-0008-0000-0100-000004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33" name="Text Box 216">
          <a:extLst>
            <a:ext uri="{FF2B5EF4-FFF2-40B4-BE49-F238E27FC236}">
              <a16:creationId xmlns:a16="http://schemas.microsoft.com/office/drawing/2014/main" id="{00000000-0008-0000-0100-000005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34" name="Text Box 217">
          <a:extLst>
            <a:ext uri="{FF2B5EF4-FFF2-40B4-BE49-F238E27FC236}">
              <a16:creationId xmlns:a16="http://schemas.microsoft.com/office/drawing/2014/main" id="{00000000-0008-0000-0100-000006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35" name="Text Box 218">
          <a:extLst>
            <a:ext uri="{FF2B5EF4-FFF2-40B4-BE49-F238E27FC236}">
              <a16:creationId xmlns:a16="http://schemas.microsoft.com/office/drawing/2014/main" id="{00000000-0008-0000-0100-000007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36" name="Text Box 219">
          <a:extLst>
            <a:ext uri="{FF2B5EF4-FFF2-40B4-BE49-F238E27FC236}">
              <a16:creationId xmlns:a16="http://schemas.microsoft.com/office/drawing/2014/main" id="{00000000-0008-0000-0100-000008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37" name="Text Box 220">
          <a:extLst>
            <a:ext uri="{FF2B5EF4-FFF2-40B4-BE49-F238E27FC236}">
              <a16:creationId xmlns:a16="http://schemas.microsoft.com/office/drawing/2014/main" id="{00000000-0008-0000-0100-000009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38" name="Text Box 221">
          <a:extLst>
            <a:ext uri="{FF2B5EF4-FFF2-40B4-BE49-F238E27FC236}">
              <a16:creationId xmlns:a16="http://schemas.microsoft.com/office/drawing/2014/main" id="{00000000-0008-0000-0100-00000A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39" name="Text Box 222">
          <a:extLst>
            <a:ext uri="{FF2B5EF4-FFF2-40B4-BE49-F238E27FC236}">
              <a16:creationId xmlns:a16="http://schemas.microsoft.com/office/drawing/2014/main" id="{00000000-0008-0000-0100-00000B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40" name="Text Box 223">
          <a:extLst>
            <a:ext uri="{FF2B5EF4-FFF2-40B4-BE49-F238E27FC236}">
              <a16:creationId xmlns:a16="http://schemas.microsoft.com/office/drawing/2014/main" id="{00000000-0008-0000-0100-00000C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41" name="Text Box 224">
          <a:extLst>
            <a:ext uri="{FF2B5EF4-FFF2-40B4-BE49-F238E27FC236}">
              <a16:creationId xmlns:a16="http://schemas.microsoft.com/office/drawing/2014/main" id="{00000000-0008-0000-0100-00000D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42" name="Text Box 225">
          <a:extLst>
            <a:ext uri="{FF2B5EF4-FFF2-40B4-BE49-F238E27FC236}">
              <a16:creationId xmlns:a16="http://schemas.microsoft.com/office/drawing/2014/main" id="{00000000-0008-0000-0100-00000E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43" name="Text Box 226">
          <a:extLst>
            <a:ext uri="{FF2B5EF4-FFF2-40B4-BE49-F238E27FC236}">
              <a16:creationId xmlns:a16="http://schemas.microsoft.com/office/drawing/2014/main" id="{00000000-0008-0000-0100-00000F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44" name="Text Box 227">
          <a:extLst>
            <a:ext uri="{FF2B5EF4-FFF2-40B4-BE49-F238E27FC236}">
              <a16:creationId xmlns:a16="http://schemas.microsoft.com/office/drawing/2014/main" id="{00000000-0008-0000-0100-000010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45" name="Text Box 228">
          <a:extLst>
            <a:ext uri="{FF2B5EF4-FFF2-40B4-BE49-F238E27FC236}">
              <a16:creationId xmlns:a16="http://schemas.microsoft.com/office/drawing/2014/main" id="{00000000-0008-0000-0100-000011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46" name="Text Box 229">
          <a:extLst>
            <a:ext uri="{FF2B5EF4-FFF2-40B4-BE49-F238E27FC236}">
              <a16:creationId xmlns:a16="http://schemas.microsoft.com/office/drawing/2014/main" id="{00000000-0008-0000-0100-000012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47" name="Text Box 230">
          <a:extLst>
            <a:ext uri="{FF2B5EF4-FFF2-40B4-BE49-F238E27FC236}">
              <a16:creationId xmlns:a16="http://schemas.microsoft.com/office/drawing/2014/main" id="{00000000-0008-0000-0100-000013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48" name="Text Box 231">
          <a:extLst>
            <a:ext uri="{FF2B5EF4-FFF2-40B4-BE49-F238E27FC236}">
              <a16:creationId xmlns:a16="http://schemas.microsoft.com/office/drawing/2014/main" id="{00000000-0008-0000-0100-000014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49" name="Text Box 232">
          <a:extLst>
            <a:ext uri="{FF2B5EF4-FFF2-40B4-BE49-F238E27FC236}">
              <a16:creationId xmlns:a16="http://schemas.microsoft.com/office/drawing/2014/main" id="{00000000-0008-0000-0100-000015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50" name="Text Box 233">
          <a:extLst>
            <a:ext uri="{FF2B5EF4-FFF2-40B4-BE49-F238E27FC236}">
              <a16:creationId xmlns:a16="http://schemas.microsoft.com/office/drawing/2014/main" id="{00000000-0008-0000-0100-000016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51" name="Text Box 234">
          <a:extLst>
            <a:ext uri="{FF2B5EF4-FFF2-40B4-BE49-F238E27FC236}">
              <a16:creationId xmlns:a16="http://schemas.microsoft.com/office/drawing/2014/main" id="{00000000-0008-0000-0100-000017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52" name="Text Box 235">
          <a:extLst>
            <a:ext uri="{FF2B5EF4-FFF2-40B4-BE49-F238E27FC236}">
              <a16:creationId xmlns:a16="http://schemas.microsoft.com/office/drawing/2014/main" id="{00000000-0008-0000-0100-000018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53" name="Text Box 236">
          <a:extLst>
            <a:ext uri="{FF2B5EF4-FFF2-40B4-BE49-F238E27FC236}">
              <a16:creationId xmlns:a16="http://schemas.microsoft.com/office/drawing/2014/main" id="{00000000-0008-0000-0100-000019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54" name="Text Box 237">
          <a:extLst>
            <a:ext uri="{FF2B5EF4-FFF2-40B4-BE49-F238E27FC236}">
              <a16:creationId xmlns:a16="http://schemas.microsoft.com/office/drawing/2014/main" id="{00000000-0008-0000-0100-00001A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55" name="Text Box 238">
          <a:extLst>
            <a:ext uri="{FF2B5EF4-FFF2-40B4-BE49-F238E27FC236}">
              <a16:creationId xmlns:a16="http://schemas.microsoft.com/office/drawing/2014/main" id="{00000000-0008-0000-0100-00001B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56" name="Text Box 239">
          <a:extLst>
            <a:ext uri="{FF2B5EF4-FFF2-40B4-BE49-F238E27FC236}">
              <a16:creationId xmlns:a16="http://schemas.microsoft.com/office/drawing/2014/main" id="{00000000-0008-0000-0100-00001C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57" name="Text Box 240">
          <a:extLst>
            <a:ext uri="{FF2B5EF4-FFF2-40B4-BE49-F238E27FC236}">
              <a16:creationId xmlns:a16="http://schemas.microsoft.com/office/drawing/2014/main" id="{00000000-0008-0000-0100-00001D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58" name="Text Box 241">
          <a:extLst>
            <a:ext uri="{FF2B5EF4-FFF2-40B4-BE49-F238E27FC236}">
              <a16:creationId xmlns:a16="http://schemas.microsoft.com/office/drawing/2014/main" id="{00000000-0008-0000-0100-00001E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59" name="Text Box 242">
          <a:extLst>
            <a:ext uri="{FF2B5EF4-FFF2-40B4-BE49-F238E27FC236}">
              <a16:creationId xmlns:a16="http://schemas.microsoft.com/office/drawing/2014/main" id="{00000000-0008-0000-0100-00001F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60" name="Text Box 243">
          <a:extLst>
            <a:ext uri="{FF2B5EF4-FFF2-40B4-BE49-F238E27FC236}">
              <a16:creationId xmlns:a16="http://schemas.microsoft.com/office/drawing/2014/main" id="{00000000-0008-0000-0100-000020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61" name="Text Box 244">
          <a:extLst>
            <a:ext uri="{FF2B5EF4-FFF2-40B4-BE49-F238E27FC236}">
              <a16:creationId xmlns:a16="http://schemas.microsoft.com/office/drawing/2014/main" id="{00000000-0008-0000-0100-000021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62" name="Text Box 125">
          <a:extLst>
            <a:ext uri="{FF2B5EF4-FFF2-40B4-BE49-F238E27FC236}">
              <a16:creationId xmlns:a16="http://schemas.microsoft.com/office/drawing/2014/main" id="{00000000-0008-0000-0100-000022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63" name="Text Box 126">
          <a:extLst>
            <a:ext uri="{FF2B5EF4-FFF2-40B4-BE49-F238E27FC236}">
              <a16:creationId xmlns:a16="http://schemas.microsoft.com/office/drawing/2014/main" id="{00000000-0008-0000-0100-000023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64" name="Text Box 127">
          <a:extLst>
            <a:ext uri="{FF2B5EF4-FFF2-40B4-BE49-F238E27FC236}">
              <a16:creationId xmlns:a16="http://schemas.microsoft.com/office/drawing/2014/main" id="{00000000-0008-0000-0100-000024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65" name="Text Box 128">
          <a:extLst>
            <a:ext uri="{FF2B5EF4-FFF2-40B4-BE49-F238E27FC236}">
              <a16:creationId xmlns:a16="http://schemas.microsoft.com/office/drawing/2014/main" id="{00000000-0008-0000-0100-000025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66" name="Text Box 129">
          <a:extLst>
            <a:ext uri="{FF2B5EF4-FFF2-40B4-BE49-F238E27FC236}">
              <a16:creationId xmlns:a16="http://schemas.microsoft.com/office/drawing/2014/main" id="{00000000-0008-0000-0100-000026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67" name="Text Box 130">
          <a:extLst>
            <a:ext uri="{FF2B5EF4-FFF2-40B4-BE49-F238E27FC236}">
              <a16:creationId xmlns:a16="http://schemas.microsoft.com/office/drawing/2014/main" id="{00000000-0008-0000-0100-000027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68" name="Text Box 131">
          <a:extLst>
            <a:ext uri="{FF2B5EF4-FFF2-40B4-BE49-F238E27FC236}">
              <a16:creationId xmlns:a16="http://schemas.microsoft.com/office/drawing/2014/main" id="{00000000-0008-0000-0100-000028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69" name="Text Box 132">
          <a:extLst>
            <a:ext uri="{FF2B5EF4-FFF2-40B4-BE49-F238E27FC236}">
              <a16:creationId xmlns:a16="http://schemas.microsoft.com/office/drawing/2014/main" id="{00000000-0008-0000-0100-000029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70" name="Text Box 133">
          <a:extLst>
            <a:ext uri="{FF2B5EF4-FFF2-40B4-BE49-F238E27FC236}">
              <a16:creationId xmlns:a16="http://schemas.microsoft.com/office/drawing/2014/main" id="{00000000-0008-0000-0100-00002A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71" name="Text Box 134">
          <a:extLst>
            <a:ext uri="{FF2B5EF4-FFF2-40B4-BE49-F238E27FC236}">
              <a16:creationId xmlns:a16="http://schemas.microsoft.com/office/drawing/2014/main" id="{00000000-0008-0000-0100-00002B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72" name="Text Box 135">
          <a:extLst>
            <a:ext uri="{FF2B5EF4-FFF2-40B4-BE49-F238E27FC236}">
              <a16:creationId xmlns:a16="http://schemas.microsoft.com/office/drawing/2014/main" id="{00000000-0008-0000-0100-00002C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73" name="Text Box 136">
          <a:extLst>
            <a:ext uri="{FF2B5EF4-FFF2-40B4-BE49-F238E27FC236}">
              <a16:creationId xmlns:a16="http://schemas.microsoft.com/office/drawing/2014/main" id="{00000000-0008-0000-0100-00002D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74" name="Text Box 137">
          <a:extLst>
            <a:ext uri="{FF2B5EF4-FFF2-40B4-BE49-F238E27FC236}">
              <a16:creationId xmlns:a16="http://schemas.microsoft.com/office/drawing/2014/main" id="{00000000-0008-0000-0100-00002E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75" name="Text Box 138">
          <a:extLst>
            <a:ext uri="{FF2B5EF4-FFF2-40B4-BE49-F238E27FC236}">
              <a16:creationId xmlns:a16="http://schemas.microsoft.com/office/drawing/2014/main" id="{00000000-0008-0000-0100-00002F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76" name="Text Box 139">
          <a:extLst>
            <a:ext uri="{FF2B5EF4-FFF2-40B4-BE49-F238E27FC236}">
              <a16:creationId xmlns:a16="http://schemas.microsoft.com/office/drawing/2014/main" id="{00000000-0008-0000-0100-000030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77" name="Text Box 140">
          <a:extLst>
            <a:ext uri="{FF2B5EF4-FFF2-40B4-BE49-F238E27FC236}">
              <a16:creationId xmlns:a16="http://schemas.microsoft.com/office/drawing/2014/main" id="{00000000-0008-0000-0100-000031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78" name="Text Box 141">
          <a:extLst>
            <a:ext uri="{FF2B5EF4-FFF2-40B4-BE49-F238E27FC236}">
              <a16:creationId xmlns:a16="http://schemas.microsoft.com/office/drawing/2014/main" id="{00000000-0008-0000-0100-000032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79" name="Text Box 142">
          <a:extLst>
            <a:ext uri="{FF2B5EF4-FFF2-40B4-BE49-F238E27FC236}">
              <a16:creationId xmlns:a16="http://schemas.microsoft.com/office/drawing/2014/main" id="{00000000-0008-0000-0100-000033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80" name="Text Box 143">
          <a:extLst>
            <a:ext uri="{FF2B5EF4-FFF2-40B4-BE49-F238E27FC236}">
              <a16:creationId xmlns:a16="http://schemas.microsoft.com/office/drawing/2014/main" id="{00000000-0008-0000-0100-000034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81" name="Text Box 144">
          <a:extLst>
            <a:ext uri="{FF2B5EF4-FFF2-40B4-BE49-F238E27FC236}">
              <a16:creationId xmlns:a16="http://schemas.microsoft.com/office/drawing/2014/main" id="{00000000-0008-0000-0100-000035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82" name="Text Box 145">
          <a:extLst>
            <a:ext uri="{FF2B5EF4-FFF2-40B4-BE49-F238E27FC236}">
              <a16:creationId xmlns:a16="http://schemas.microsoft.com/office/drawing/2014/main" id="{00000000-0008-0000-0100-000036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83" name="Text Box 146">
          <a:extLst>
            <a:ext uri="{FF2B5EF4-FFF2-40B4-BE49-F238E27FC236}">
              <a16:creationId xmlns:a16="http://schemas.microsoft.com/office/drawing/2014/main" id="{00000000-0008-0000-0100-000037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84" name="Text Box 147">
          <a:extLst>
            <a:ext uri="{FF2B5EF4-FFF2-40B4-BE49-F238E27FC236}">
              <a16:creationId xmlns:a16="http://schemas.microsoft.com/office/drawing/2014/main" id="{00000000-0008-0000-0100-000038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85" name="Text Box 148">
          <a:extLst>
            <a:ext uri="{FF2B5EF4-FFF2-40B4-BE49-F238E27FC236}">
              <a16:creationId xmlns:a16="http://schemas.microsoft.com/office/drawing/2014/main" id="{00000000-0008-0000-0100-000039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86" name="Text Box 149">
          <a:extLst>
            <a:ext uri="{FF2B5EF4-FFF2-40B4-BE49-F238E27FC236}">
              <a16:creationId xmlns:a16="http://schemas.microsoft.com/office/drawing/2014/main" id="{00000000-0008-0000-0100-00003A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87" name="Text Box 150">
          <a:extLst>
            <a:ext uri="{FF2B5EF4-FFF2-40B4-BE49-F238E27FC236}">
              <a16:creationId xmlns:a16="http://schemas.microsoft.com/office/drawing/2014/main" id="{00000000-0008-0000-0100-00003B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88" name="Text Box 151">
          <a:extLst>
            <a:ext uri="{FF2B5EF4-FFF2-40B4-BE49-F238E27FC236}">
              <a16:creationId xmlns:a16="http://schemas.microsoft.com/office/drawing/2014/main" id="{00000000-0008-0000-0100-00003C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89" name="Text Box 152">
          <a:extLst>
            <a:ext uri="{FF2B5EF4-FFF2-40B4-BE49-F238E27FC236}">
              <a16:creationId xmlns:a16="http://schemas.microsoft.com/office/drawing/2014/main" id="{00000000-0008-0000-0100-00003D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90" name="Text Box 153">
          <a:extLst>
            <a:ext uri="{FF2B5EF4-FFF2-40B4-BE49-F238E27FC236}">
              <a16:creationId xmlns:a16="http://schemas.microsoft.com/office/drawing/2014/main" id="{00000000-0008-0000-0100-00003E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91" name="Text Box 154">
          <a:extLst>
            <a:ext uri="{FF2B5EF4-FFF2-40B4-BE49-F238E27FC236}">
              <a16:creationId xmlns:a16="http://schemas.microsoft.com/office/drawing/2014/main" id="{00000000-0008-0000-0100-00003F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92" name="Text Box 155">
          <a:extLst>
            <a:ext uri="{FF2B5EF4-FFF2-40B4-BE49-F238E27FC236}">
              <a16:creationId xmlns:a16="http://schemas.microsoft.com/office/drawing/2014/main" id="{00000000-0008-0000-0100-000040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93" name="Text Box 156">
          <a:extLst>
            <a:ext uri="{FF2B5EF4-FFF2-40B4-BE49-F238E27FC236}">
              <a16:creationId xmlns:a16="http://schemas.microsoft.com/office/drawing/2014/main" id="{00000000-0008-0000-0100-000041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94" name="Text Box 157">
          <a:extLst>
            <a:ext uri="{FF2B5EF4-FFF2-40B4-BE49-F238E27FC236}">
              <a16:creationId xmlns:a16="http://schemas.microsoft.com/office/drawing/2014/main" id="{00000000-0008-0000-0100-000042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95" name="Text Box 158">
          <a:extLst>
            <a:ext uri="{FF2B5EF4-FFF2-40B4-BE49-F238E27FC236}">
              <a16:creationId xmlns:a16="http://schemas.microsoft.com/office/drawing/2014/main" id="{00000000-0008-0000-0100-000043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96" name="Text Box 159">
          <a:extLst>
            <a:ext uri="{FF2B5EF4-FFF2-40B4-BE49-F238E27FC236}">
              <a16:creationId xmlns:a16="http://schemas.microsoft.com/office/drawing/2014/main" id="{00000000-0008-0000-0100-000044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97" name="Text Box 160">
          <a:extLst>
            <a:ext uri="{FF2B5EF4-FFF2-40B4-BE49-F238E27FC236}">
              <a16:creationId xmlns:a16="http://schemas.microsoft.com/office/drawing/2014/main" id="{00000000-0008-0000-0100-000045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98" name="Text Box 161">
          <a:extLst>
            <a:ext uri="{FF2B5EF4-FFF2-40B4-BE49-F238E27FC236}">
              <a16:creationId xmlns:a16="http://schemas.microsoft.com/office/drawing/2014/main" id="{00000000-0008-0000-0100-000046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399" name="Text Box 162">
          <a:extLst>
            <a:ext uri="{FF2B5EF4-FFF2-40B4-BE49-F238E27FC236}">
              <a16:creationId xmlns:a16="http://schemas.microsoft.com/office/drawing/2014/main" id="{00000000-0008-0000-0100-000047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00" name="Text Box 163">
          <a:extLst>
            <a:ext uri="{FF2B5EF4-FFF2-40B4-BE49-F238E27FC236}">
              <a16:creationId xmlns:a16="http://schemas.microsoft.com/office/drawing/2014/main" id="{00000000-0008-0000-0100-000048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01" name="Text Box 164">
          <a:extLst>
            <a:ext uri="{FF2B5EF4-FFF2-40B4-BE49-F238E27FC236}">
              <a16:creationId xmlns:a16="http://schemas.microsoft.com/office/drawing/2014/main" id="{00000000-0008-0000-0100-000049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02" name="Text Box 165">
          <a:extLst>
            <a:ext uri="{FF2B5EF4-FFF2-40B4-BE49-F238E27FC236}">
              <a16:creationId xmlns:a16="http://schemas.microsoft.com/office/drawing/2014/main" id="{00000000-0008-0000-0100-00004A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03" name="Text Box 166">
          <a:extLst>
            <a:ext uri="{FF2B5EF4-FFF2-40B4-BE49-F238E27FC236}">
              <a16:creationId xmlns:a16="http://schemas.microsoft.com/office/drawing/2014/main" id="{00000000-0008-0000-0100-00004B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04" name="Text Box 167">
          <a:extLst>
            <a:ext uri="{FF2B5EF4-FFF2-40B4-BE49-F238E27FC236}">
              <a16:creationId xmlns:a16="http://schemas.microsoft.com/office/drawing/2014/main" id="{00000000-0008-0000-0100-00004C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05" name="Text Box 168">
          <a:extLst>
            <a:ext uri="{FF2B5EF4-FFF2-40B4-BE49-F238E27FC236}">
              <a16:creationId xmlns:a16="http://schemas.microsoft.com/office/drawing/2014/main" id="{00000000-0008-0000-0100-00004D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06" name="Text Box 169">
          <a:extLst>
            <a:ext uri="{FF2B5EF4-FFF2-40B4-BE49-F238E27FC236}">
              <a16:creationId xmlns:a16="http://schemas.microsoft.com/office/drawing/2014/main" id="{00000000-0008-0000-0100-00004E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07" name="Text Box 170">
          <a:extLst>
            <a:ext uri="{FF2B5EF4-FFF2-40B4-BE49-F238E27FC236}">
              <a16:creationId xmlns:a16="http://schemas.microsoft.com/office/drawing/2014/main" id="{00000000-0008-0000-0100-00004F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08" name="Text Box 171">
          <a:extLst>
            <a:ext uri="{FF2B5EF4-FFF2-40B4-BE49-F238E27FC236}">
              <a16:creationId xmlns:a16="http://schemas.microsoft.com/office/drawing/2014/main" id="{00000000-0008-0000-0100-000050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09" name="Text Box 172">
          <a:extLst>
            <a:ext uri="{FF2B5EF4-FFF2-40B4-BE49-F238E27FC236}">
              <a16:creationId xmlns:a16="http://schemas.microsoft.com/office/drawing/2014/main" id="{00000000-0008-0000-0100-000051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10" name="Text Box 173">
          <a:extLst>
            <a:ext uri="{FF2B5EF4-FFF2-40B4-BE49-F238E27FC236}">
              <a16:creationId xmlns:a16="http://schemas.microsoft.com/office/drawing/2014/main" id="{00000000-0008-0000-0100-000052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11" name="Text Box 174">
          <a:extLst>
            <a:ext uri="{FF2B5EF4-FFF2-40B4-BE49-F238E27FC236}">
              <a16:creationId xmlns:a16="http://schemas.microsoft.com/office/drawing/2014/main" id="{00000000-0008-0000-0100-000053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12" name="Text Box 175">
          <a:extLst>
            <a:ext uri="{FF2B5EF4-FFF2-40B4-BE49-F238E27FC236}">
              <a16:creationId xmlns:a16="http://schemas.microsoft.com/office/drawing/2014/main" id="{00000000-0008-0000-0100-000054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13" name="Text Box 176">
          <a:extLst>
            <a:ext uri="{FF2B5EF4-FFF2-40B4-BE49-F238E27FC236}">
              <a16:creationId xmlns:a16="http://schemas.microsoft.com/office/drawing/2014/main" id="{00000000-0008-0000-0100-000055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14" name="Text Box 177">
          <a:extLst>
            <a:ext uri="{FF2B5EF4-FFF2-40B4-BE49-F238E27FC236}">
              <a16:creationId xmlns:a16="http://schemas.microsoft.com/office/drawing/2014/main" id="{00000000-0008-0000-0100-000056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15" name="Text Box 178">
          <a:extLst>
            <a:ext uri="{FF2B5EF4-FFF2-40B4-BE49-F238E27FC236}">
              <a16:creationId xmlns:a16="http://schemas.microsoft.com/office/drawing/2014/main" id="{00000000-0008-0000-0100-000057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16" name="Text Box 179">
          <a:extLst>
            <a:ext uri="{FF2B5EF4-FFF2-40B4-BE49-F238E27FC236}">
              <a16:creationId xmlns:a16="http://schemas.microsoft.com/office/drawing/2014/main" id="{00000000-0008-0000-0100-000058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17" name="Text Box 180">
          <a:extLst>
            <a:ext uri="{FF2B5EF4-FFF2-40B4-BE49-F238E27FC236}">
              <a16:creationId xmlns:a16="http://schemas.microsoft.com/office/drawing/2014/main" id="{00000000-0008-0000-0100-000059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18" name="Text Box 181">
          <a:extLst>
            <a:ext uri="{FF2B5EF4-FFF2-40B4-BE49-F238E27FC236}">
              <a16:creationId xmlns:a16="http://schemas.microsoft.com/office/drawing/2014/main" id="{00000000-0008-0000-0100-00005A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19" name="Text Box 182">
          <a:extLst>
            <a:ext uri="{FF2B5EF4-FFF2-40B4-BE49-F238E27FC236}">
              <a16:creationId xmlns:a16="http://schemas.microsoft.com/office/drawing/2014/main" id="{00000000-0008-0000-0100-00005B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20" name="Text Box 183">
          <a:extLst>
            <a:ext uri="{FF2B5EF4-FFF2-40B4-BE49-F238E27FC236}">
              <a16:creationId xmlns:a16="http://schemas.microsoft.com/office/drawing/2014/main" id="{00000000-0008-0000-0100-00005C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21" name="Text Box 184">
          <a:extLst>
            <a:ext uri="{FF2B5EF4-FFF2-40B4-BE49-F238E27FC236}">
              <a16:creationId xmlns:a16="http://schemas.microsoft.com/office/drawing/2014/main" id="{00000000-0008-0000-0100-00005D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22" name="Text Box 185">
          <a:extLst>
            <a:ext uri="{FF2B5EF4-FFF2-40B4-BE49-F238E27FC236}">
              <a16:creationId xmlns:a16="http://schemas.microsoft.com/office/drawing/2014/main" id="{00000000-0008-0000-0100-00005E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23" name="Text Box 186">
          <a:extLst>
            <a:ext uri="{FF2B5EF4-FFF2-40B4-BE49-F238E27FC236}">
              <a16:creationId xmlns:a16="http://schemas.microsoft.com/office/drawing/2014/main" id="{00000000-0008-0000-0100-00005F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24" name="Text Box 187">
          <a:extLst>
            <a:ext uri="{FF2B5EF4-FFF2-40B4-BE49-F238E27FC236}">
              <a16:creationId xmlns:a16="http://schemas.microsoft.com/office/drawing/2014/main" id="{00000000-0008-0000-0100-000060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25" name="Text Box 188">
          <a:extLst>
            <a:ext uri="{FF2B5EF4-FFF2-40B4-BE49-F238E27FC236}">
              <a16:creationId xmlns:a16="http://schemas.microsoft.com/office/drawing/2014/main" id="{00000000-0008-0000-0100-000061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26" name="Text Box 189">
          <a:extLst>
            <a:ext uri="{FF2B5EF4-FFF2-40B4-BE49-F238E27FC236}">
              <a16:creationId xmlns:a16="http://schemas.microsoft.com/office/drawing/2014/main" id="{00000000-0008-0000-0100-000062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27" name="Text Box 190">
          <a:extLst>
            <a:ext uri="{FF2B5EF4-FFF2-40B4-BE49-F238E27FC236}">
              <a16:creationId xmlns:a16="http://schemas.microsoft.com/office/drawing/2014/main" id="{00000000-0008-0000-0100-000063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28" name="Text Box 191">
          <a:extLst>
            <a:ext uri="{FF2B5EF4-FFF2-40B4-BE49-F238E27FC236}">
              <a16:creationId xmlns:a16="http://schemas.microsoft.com/office/drawing/2014/main" id="{00000000-0008-0000-0100-000064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29" name="Text Box 192">
          <a:extLst>
            <a:ext uri="{FF2B5EF4-FFF2-40B4-BE49-F238E27FC236}">
              <a16:creationId xmlns:a16="http://schemas.microsoft.com/office/drawing/2014/main" id="{00000000-0008-0000-0100-000065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30" name="Text Box 193">
          <a:extLst>
            <a:ext uri="{FF2B5EF4-FFF2-40B4-BE49-F238E27FC236}">
              <a16:creationId xmlns:a16="http://schemas.microsoft.com/office/drawing/2014/main" id="{00000000-0008-0000-0100-000066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31" name="Text Box 194">
          <a:extLst>
            <a:ext uri="{FF2B5EF4-FFF2-40B4-BE49-F238E27FC236}">
              <a16:creationId xmlns:a16="http://schemas.microsoft.com/office/drawing/2014/main" id="{00000000-0008-0000-0100-000067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32" name="Text Box 195">
          <a:extLst>
            <a:ext uri="{FF2B5EF4-FFF2-40B4-BE49-F238E27FC236}">
              <a16:creationId xmlns:a16="http://schemas.microsoft.com/office/drawing/2014/main" id="{00000000-0008-0000-0100-000068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33" name="Text Box 196">
          <a:extLst>
            <a:ext uri="{FF2B5EF4-FFF2-40B4-BE49-F238E27FC236}">
              <a16:creationId xmlns:a16="http://schemas.microsoft.com/office/drawing/2014/main" id="{00000000-0008-0000-0100-000069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34" name="Text Box 197">
          <a:extLst>
            <a:ext uri="{FF2B5EF4-FFF2-40B4-BE49-F238E27FC236}">
              <a16:creationId xmlns:a16="http://schemas.microsoft.com/office/drawing/2014/main" id="{00000000-0008-0000-0100-00006A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35" name="Text Box 198">
          <a:extLst>
            <a:ext uri="{FF2B5EF4-FFF2-40B4-BE49-F238E27FC236}">
              <a16:creationId xmlns:a16="http://schemas.microsoft.com/office/drawing/2014/main" id="{00000000-0008-0000-0100-00006B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36" name="Text Box 199">
          <a:extLst>
            <a:ext uri="{FF2B5EF4-FFF2-40B4-BE49-F238E27FC236}">
              <a16:creationId xmlns:a16="http://schemas.microsoft.com/office/drawing/2014/main" id="{00000000-0008-0000-0100-00006C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37" name="Text Box 200">
          <a:extLst>
            <a:ext uri="{FF2B5EF4-FFF2-40B4-BE49-F238E27FC236}">
              <a16:creationId xmlns:a16="http://schemas.microsoft.com/office/drawing/2014/main" id="{00000000-0008-0000-0100-00006D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38" name="Text Box 201">
          <a:extLst>
            <a:ext uri="{FF2B5EF4-FFF2-40B4-BE49-F238E27FC236}">
              <a16:creationId xmlns:a16="http://schemas.microsoft.com/office/drawing/2014/main" id="{00000000-0008-0000-0100-00006E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39" name="Text Box 202">
          <a:extLst>
            <a:ext uri="{FF2B5EF4-FFF2-40B4-BE49-F238E27FC236}">
              <a16:creationId xmlns:a16="http://schemas.microsoft.com/office/drawing/2014/main" id="{00000000-0008-0000-0100-00006F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40" name="Text Box 203">
          <a:extLst>
            <a:ext uri="{FF2B5EF4-FFF2-40B4-BE49-F238E27FC236}">
              <a16:creationId xmlns:a16="http://schemas.microsoft.com/office/drawing/2014/main" id="{00000000-0008-0000-0100-000070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41" name="Text Box 204">
          <a:extLst>
            <a:ext uri="{FF2B5EF4-FFF2-40B4-BE49-F238E27FC236}">
              <a16:creationId xmlns:a16="http://schemas.microsoft.com/office/drawing/2014/main" id="{00000000-0008-0000-0100-000071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42" name="Text Box 205">
          <a:extLst>
            <a:ext uri="{FF2B5EF4-FFF2-40B4-BE49-F238E27FC236}">
              <a16:creationId xmlns:a16="http://schemas.microsoft.com/office/drawing/2014/main" id="{00000000-0008-0000-0100-000072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43" name="Text Box 206">
          <a:extLst>
            <a:ext uri="{FF2B5EF4-FFF2-40B4-BE49-F238E27FC236}">
              <a16:creationId xmlns:a16="http://schemas.microsoft.com/office/drawing/2014/main" id="{00000000-0008-0000-0100-000073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44" name="Text Box 207">
          <a:extLst>
            <a:ext uri="{FF2B5EF4-FFF2-40B4-BE49-F238E27FC236}">
              <a16:creationId xmlns:a16="http://schemas.microsoft.com/office/drawing/2014/main" id="{00000000-0008-0000-0100-000074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45" name="Text Box 208">
          <a:extLst>
            <a:ext uri="{FF2B5EF4-FFF2-40B4-BE49-F238E27FC236}">
              <a16:creationId xmlns:a16="http://schemas.microsoft.com/office/drawing/2014/main" id="{00000000-0008-0000-0100-000075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46" name="Text Box 209">
          <a:extLst>
            <a:ext uri="{FF2B5EF4-FFF2-40B4-BE49-F238E27FC236}">
              <a16:creationId xmlns:a16="http://schemas.microsoft.com/office/drawing/2014/main" id="{00000000-0008-0000-0100-000076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47" name="Text Box 210">
          <a:extLst>
            <a:ext uri="{FF2B5EF4-FFF2-40B4-BE49-F238E27FC236}">
              <a16:creationId xmlns:a16="http://schemas.microsoft.com/office/drawing/2014/main" id="{00000000-0008-0000-0100-000077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48" name="Text Box 211">
          <a:extLst>
            <a:ext uri="{FF2B5EF4-FFF2-40B4-BE49-F238E27FC236}">
              <a16:creationId xmlns:a16="http://schemas.microsoft.com/office/drawing/2014/main" id="{00000000-0008-0000-0100-000078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49" name="Text Box 212">
          <a:extLst>
            <a:ext uri="{FF2B5EF4-FFF2-40B4-BE49-F238E27FC236}">
              <a16:creationId xmlns:a16="http://schemas.microsoft.com/office/drawing/2014/main" id="{00000000-0008-0000-0100-000079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50" name="Text Box 213">
          <a:extLst>
            <a:ext uri="{FF2B5EF4-FFF2-40B4-BE49-F238E27FC236}">
              <a16:creationId xmlns:a16="http://schemas.microsoft.com/office/drawing/2014/main" id="{00000000-0008-0000-0100-00007A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51" name="Text Box 214">
          <a:extLst>
            <a:ext uri="{FF2B5EF4-FFF2-40B4-BE49-F238E27FC236}">
              <a16:creationId xmlns:a16="http://schemas.microsoft.com/office/drawing/2014/main" id="{00000000-0008-0000-0100-00007B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52" name="Text Box 215">
          <a:extLst>
            <a:ext uri="{FF2B5EF4-FFF2-40B4-BE49-F238E27FC236}">
              <a16:creationId xmlns:a16="http://schemas.microsoft.com/office/drawing/2014/main" id="{00000000-0008-0000-0100-00007C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53" name="Text Box 216">
          <a:extLst>
            <a:ext uri="{FF2B5EF4-FFF2-40B4-BE49-F238E27FC236}">
              <a16:creationId xmlns:a16="http://schemas.microsoft.com/office/drawing/2014/main" id="{00000000-0008-0000-0100-00007D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54" name="Text Box 217">
          <a:extLst>
            <a:ext uri="{FF2B5EF4-FFF2-40B4-BE49-F238E27FC236}">
              <a16:creationId xmlns:a16="http://schemas.microsoft.com/office/drawing/2014/main" id="{00000000-0008-0000-0100-00007E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55" name="Text Box 218">
          <a:extLst>
            <a:ext uri="{FF2B5EF4-FFF2-40B4-BE49-F238E27FC236}">
              <a16:creationId xmlns:a16="http://schemas.microsoft.com/office/drawing/2014/main" id="{00000000-0008-0000-0100-00007F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56" name="Text Box 219">
          <a:extLst>
            <a:ext uri="{FF2B5EF4-FFF2-40B4-BE49-F238E27FC236}">
              <a16:creationId xmlns:a16="http://schemas.microsoft.com/office/drawing/2014/main" id="{00000000-0008-0000-0100-000080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57" name="Text Box 220">
          <a:extLst>
            <a:ext uri="{FF2B5EF4-FFF2-40B4-BE49-F238E27FC236}">
              <a16:creationId xmlns:a16="http://schemas.microsoft.com/office/drawing/2014/main" id="{00000000-0008-0000-0100-000081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58" name="Text Box 221">
          <a:extLst>
            <a:ext uri="{FF2B5EF4-FFF2-40B4-BE49-F238E27FC236}">
              <a16:creationId xmlns:a16="http://schemas.microsoft.com/office/drawing/2014/main" id="{00000000-0008-0000-0100-000082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59" name="Text Box 222">
          <a:extLst>
            <a:ext uri="{FF2B5EF4-FFF2-40B4-BE49-F238E27FC236}">
              <a16:creationId xmlns:a16="http://schemas.microsoft.com/office/drawing/2014/main" id="{00000000-0008-0000-0100-000083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60" name="Text Box 223">
          <a:extLst>
            <a:ext uri="{FF2B5EF4-FFF2-40B4-BE49-F238E27FC236}">
              <a16:creationId xmlns:a16="http://schemas.microsoft.com/office/drawing/2014/main" id="{00000000-0008-0000-0100-000084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61" name="Text Box 224">
          <a:extLst>
            <a:ext uri="{FF2B5EF4-FFF2-40B4-BE49-F238E27FC236}">
              <a16:creationId xmlns:a16="http://schemas.microsoft.com/office/drawing/2014/main" id="{00000000-0008-0000-0100-000085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62" name="Text Box 225">
          <a:extLst>
            <a:ext uri="{FF2B5EF4-FFF2-40B4-BE49-F238E27FC236}">
              <a16:creationId xmlns:a16="http://schemas.microsoft.com/office/drawing/2014/main" id="{00000000-0008-0000-0100-000086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63" name="Text Box 226">
          <a:extLst>
            <a:ext uri="{FF2B5EF4-FFF2-40B4-BE49-F238E27FC236}">
              <a16:creationId xmlns:a16="http://schemas.microsoft.com/office/drawing/2014/main" id="{00000000-0008-0000-0100-000087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64" name="Text Box 227">
          <a:extLst>
            <a:ext uri="{FF2B5EF4-FFF2-40B4-BE49-F238E27FC236}">
              <a16:creationId xmlns:a16="http://schemas.microsoft.com/office/drawing/2014/main" id="{00000000-0008-0000-0100-000088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65" name="Text Box 228">
          <a:extLst>
            <a:ext uri="{FF2B5EF4-FFF2-40B4-BE49-F238E27FC236}">
              <a16:creationId xmlns:a16="http://schemas.microsoft.com/office/drawing/2014/main" id="{00000000-0008-0000-0100-000089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66" name="Text Box 229">
          <a:extLst>
            <a:ext uri="{FF2B5EF4-FFF2-40B4-BE49-F238E27FC236}">
              <a16:creationId xmlns:a16="http://schemas.microsoft.com/office/drawing/2014/main" id="{00000000-0008-0000-0100-00008A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67" name="Text Box 230">
          <a:extLst>
            <a:ext uri="{FF2B5EF4-FFF2-40B4-BE49-F238E27FC236}">
              <a16:creationId xmlns:a16="http://schemas.microsoft.com/office/drawing/2014/main" id="{00000000-0008-0000-0100-00008B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68" name="Text Box 231">
          <a:extLst>
            <a:ext uri="{FF2B5EF4-FFF2-40B4-BE49-F238E27FC236}">
              <a16:creationId xmlns:a16="http://schemas.microsoft.com/office/drawing/2014/main" id="{00000000-0008-0000-0100-00008C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69" name="Text Box 232">
          <a:extLst>
            <a:ext uri="{FF2B5EF4-FFF2-40B4-BE49-F238E27FC236}">
              <a16:creationId xmlns:a16="http://schemas.microsoft.com/office/drawing/2014/main" id="{00000000-0008-0000-0100-00008D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70" name="Text Box 233">
          <a:extLst>
            <a:ext uri="{FF2B5EF4-FFF2-40B4-BE49-F238E27FC236}">
              <a16:creationId xmlns:a16="http://schemas.microsoft.com/office/drawing/2014/main" id="{00000000-0008-0000-0100-00008E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71" name="Text Box 234">
          <a:extLst>
            <a:ext uri="{FF2B5EF4-FFF2-40B4-BE49-F238E27FC236}">
              <a16:creationId xmlns:a16="http://schemas.microsoft.com/office/drawing/2014/main" id="{00000000-0008-0000-0100-00008F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72" name="Text Box 235">
          <a:extLst>
            <a:ext uri="{FF2B5EF4-FFF2-40B4-BE49-F238E27FC236}">
              <a16:creationId xmlns:a16="http://schemas.microsoft.com/office/drawing/2014/main" id="{00000000-0008-0000-0100-000090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73" name="Text Box 236">
          <a:extLst>
            <a:ext uri="{FF2B5EF4-FFF2-40B4-BE49-F238E27FC236}">
              <a16:creationId xmlns:a16="http://schemas.microsoft.com/office/drawing/2014/main" id="{00000000-0008-0000-0100-000091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74" name="Text Box 237">
          <a:extLst>
            <a:ext uri="{FF2B5EF4-FFF2-40B4-BE49-F238E27FC236}">
              <a16:creationId xmlns:a16="http://schemas.microsoft.com/office/drawing/2014/main" id="{00000000-0008-0000-0100-000092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75" name="Text Box 238">
          <a:extLst>
            <a:ext uri="{FF2B5EF4-FFF2-40B4-BE49-F238E27FC236}">
              <a16:creationId xmlns:a16="http://schemas.microsoft.com/office/drawing/2014/main" id="{00000000-0008-0000-0100-000093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76" name="Text Box 239">
          <a:extLst>
            <a:ext uri="{FF2B5EF4-FFF2-40B4-BE49-F238E27FC236}">
              <a16:creationId xmlns:a16="http://schemas.microsoft.com/office/drawing/2014/main" id="{00000000-0008-0000-0100-000094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77" name="Text Box 240">
          <a:extLst>
            <a:ext uri="{FF2B5EF4-FFF2-40B4-BE49-F238E27FC236}">
              <a16:creationId xmlns:a16="http://schemas.microsoft.com/office/drawing/2014/main" id="{00000000-0008-0000-0100-000095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78" name="Text Box 241">
          <a:extLst>
            <a:ext uri="{FF2B5EF4-FFF2-40B4-BE49-F238E27FC236}">
              <a16:creationId xmlns:a16="http://schemas.microsoft.com/office/drawing/2014/main" id="{00000000-0008-0000-0100-000096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79" name="Text Box 242">
          <a:extLst>
            <a:ext uri="{FF2B5EF4-FFF2-40B4-BE49-F238E27FC236}">
              <a16:creationId xmlns:a16="http://schemas.microsoft.com/office/drawing/2014/main" id="{00000000-0008-0000-0100-000097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80" name="Text Box 243">
          <a:extLst>
            <a:ext uri="{FF2B5EF4-FFF2-40B4-BE49-F238E27FC236}">
              <a16:creationId xmlns:a16="http://schemas.microsoft.com/office/drawing/2014/main" id="{00000000-0008-0000-0100-000098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73568</xdr:rowOff>
    </xdr:to>
    <xdr:sp macro="" textlink="">
      <xdr:nvSpPr>
        <xdr:cNvPr id="3481" name="Text Box 244">
          <a:extLst>
            <a:ext uri="{FF2B5EF4-FFF2-40B4-BE49-F238E27FC236}">
              <a16:creationId xmlns:a16="http://schemas.microsoft.com/office/drawing/2014/main" id="{00000000-0008-0000-0100-0000990D0000}"/>
            </a:ext>
          </a:extLst>
        </xdr:cNvPr>
        <xdr:cNvSpPr txBox="1">
          <a:spLocks noChangeArrowheads="1"/>
        </xdr:cNvSpPr>
      </xdr:nvSpPr>
      <xdr:spPr bwMode="auto">
        <a:xfrm>
          <a:off x="4381500" y="60545382"/>
          <a:ext cx="76200" cy="206918"/>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82" name="Text Box 125">
          <a:extLst>
            <a:ext uri="{FF2B5EF4-FFF2-40B4-BE49-F238E27FC236}">
              <a16:creationId xmlns:a16="http://schemas.microsoft.com/office/drawing/2014/main" id="{00000000-0008-0000-0100-00009A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83" name="Text Box 126">
          <a:extLst>
            <a:ext uri="{FF2B5EF4-FFF2-40B4-BE49-F238E27FC236}">
              <a16:creationId xmlns:a16="http://schemas.microsoft.com/office/drawing/2014/main" id="{00000000-0008-0000-0100-00009B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84" name="Text Box 127">
          <a:extLst>
            <a:ext uri="{FF2B5EF4-FFF2-40B4-BE49-F238E27FC236}">
              <a16:creationId xmlns:a16="http://schemas.microsoft.com/office/drawing/2014/main" id="{00000000-0008-0000-0100-00009C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85" name="Text Box 128">
          <a:extLst>
            <a:ext uri="{FF2B5EF4-FFF2-40B4-BE49-F238E27FC236}">
              <a16:creationId xmlns:a16="http://schemas.microsoft.com/office/drawing/2014/main" id="{00000000-0008-0000-0100-00009D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86" name="Text Box 129">
          <a:extLst>
            <a:ext uri="{FF2B5EF4-FFF2-40B4-BE49-F238E27FC236}">
              <a16:creationId xmlns:a16="http://schemas.microsoft.com/office/drawing/2014/main" id="{00000000-0008-0000-0100-00009E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87" name="Text Box 130">
          <a:extLst>
            <a:ext uri="{FF2B5EF4-FFF2-40B4-BE49-F238E27FC236}">
              <a16:creationId xmlns:a16="http://schemas.microsoft.com/office/drawing/2014/main" id="{00000000-0008-0000-0100-00009F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88" name="Text Box 131">
          <a:extLst>
            <a:ext uri="{FF2B5EF4-FFF2-40B4-BE49-F238E27FC236}">
              <a16:creationId xmlns:a16="http://schemas.microsoft.com/office/drawing/2014/main" id="{00000000-0008-0000-0100-0000A0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89" name="Text Box 132">
          <a:extLst>
            <a:ext uri="{FF2B5EF4-FFF2-40B4-BE49-F238E27FC236}">
              <a16:creationId xmlns:a16="http://schemas.microsoft.com/office/drawing/2014/main" id="{00000000-0008-0000-0100-0000A1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90" name="Text Box 133">
          <a:extLst>
            <a:ext uri="{FF2B5EF4-FFF2-40B4-BE49-F238E27FC236}">
              <a16:creationId xmlns:a16="http://schemas.microsoft.com/office/drawing/2014/main" id="{00000000-0008-0000-0100-0000A2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91" name="Text Box 134">
          <a:extLst>
            <a:ext uri="{FF2B5EF4-FFF2-40B4-BE49-F238E27FC236}">
              <a16:creationId xmlns:a16="http://schemas.microsoft.com/office/drawing/2014/main" id="{00000000-0008-0000-0100-0000A3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92" name="Text Box 135">
          <a:extLst>
            <a:ext uri="{FF2B5EF4-FFF2-40B4-BE49-F238E27FC236}">
              <a16:creationId xmlns:a16="http://schemas.microsoft.com/office/drawing/2014/main" id="{00000000-0008-0000-0100-0000A4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93" name="Text Box 136">
          <a:extLst>
            <a:ext uri="{FF2B5EF4-FFF2-40B4-BE49-F238E27FC236}">
              <a16:creationId xmlns:a16="http://schemas.microsoft.com/office/drawing/2014/main" id="{00000000-0008-0000-0100-0000A5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94" name="Text Box 137">
          <a:extLst>
            <a:ext uri="{FF2B5EF4-FFF2-40B4-BE49-F238E27FC236}">
              <a16:creationId xmlns:a16="http://schemas.microsoft.com/office/drawing/2014/main" id="{00000000-0008-0000-0100-0000A6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95" name="Text Box 138">
          <a:extLst>
            <a:ext uri="{FF2B5EF4-FFF2-40B4-BE49-F238E27FC236}">
              <a16:creationId xmlns:a16="http://schemas.microsoft.com/office/drawing/2014/main" id="{00000000-0008-0000-0100-0000A7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96" name="Text Box 139">
          <a:extLst>
            <a:ext uri="{FF2B5EF4-FFF2-40B4-BE49-F238E27FC236}">
              <a16:creationId xmlns:a16="http://schemas.microsoft.com/office/drawing/2014/main" id="{00000000-0008-0000-0100-0000A8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97" name="Text Box 140">
          <a:extLst>
            <a:ext uri="{FF2B5EF4-FFF2-40B4-BE49-F238E27FC236}">
              <a16:creationId xmlns:a16="http://schemas.microsoft.com/office/drawing/2014/main" id="{00000000-0008-0000-0100-0000A9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98" name="Text Box 141">
          <a:extLst>
            <a:ext uri="{FF2B5EF4-FFF2-40B4-BE49-F238E27FC236}">
              <a16:creationId xmlns:a16="http://schemas.microsoft.com/office/drawing/2014/main" id="{00000000-0008-0000-0100-0000AA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499" name="Text Box 142">
          <a:extLst>
            <a:ext uri="{FF2B5EF4-FFF2-40B4-BE49-F238E27FC236}">
              <a16:creationId xmlns:a16="http://schemas.microsoft.com/office/drawing/2014/main" id="{00000000-0008-0000-0100-0000AB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00" name="Text Box 143">
          <a:extLst>
            <a:ext uri="{FF2B5EF4-FFF2-40B4-BE49-F238E27FC236}">
              <a16:creationId xmlns:a16="http://schemas.microsoft.com/office/drawing/2014/main" id="{00000000-0008-0000-0100-0000AC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01" name="Text Box 144">
          <a:extLst>
            <a:ext uri="{FF2B5EF4-FFF2-40B4-BE49-F238E27FC236}">
              <a16:creationId xmlns:a16="http://schemas.microsoft.com/office/drawing/2014/main" id="{00000000-0008-0000-0100-0000AD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02" name="Text Box 145">
          <a:extLst>
            <a:ext uri="{FF2B5EF4-FFF2-40B4-BE49-F238E27FC236}">
              <a16:creationId xmlns:a16="http://schemas.microsoft.com/office/drawing/2014/main" id="{00000000-0008-0000-0100-0000AE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03" name="Text Box 146">
          <a:extLst>
            <a:ext uri="{FF2B5EF4-FFF2-40B4-BE49-F238E27FC236}">
              <a16:creationId xmlns:a16="http://schemas.microsoft.com/office/drawing/2014/main" id="{00000000-0008-0000-0100-0000AF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04" name="Text Box 147">
          <a:extLst>
            <a:ext uri="{FF2B5EF4-FFF2-40B4-BE49-F238E27FC236}">
              <a16:creationId xmlns:a16="http://schemas.microsoft.com/office/drawing/2014/main" id="{00000000-0008-0000-0100-0000B0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05" name="Text Box 148">
          <a:extLst>
            <a:ext uri="{FF2B5EF4-FFF2-40B4-BE49-F238E27FC236}">
              <a16:creationId xmlns:a16="http://schemas.microsoft.com/office/drawing/2014/main" id="{00000000-0008-0000-0100-0000B1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06" name="Text Box 149">
          <a:extLst>
            <a:ext uri="{FF2B5EF4-FFF2-40B4-BE49-F238E27FC236}">
              <a16:creationId xmlns:a16="http://schemas.microsoft.com/office/drawing/2014/main" id="{00000000-0008-0000-0100-0000B2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07" name="Text Box 150">
          <a:extLst>
            <a:ext uri="{FF2B5EF4-FFF2-40B4-BE49-F238E27FC236}">
              <a16:creationId xmlns:a16="http://schemas.microsoft.com/office/drawing/2014/main" id="{00000000-0008-0000-0100-0000B3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08" name="Text Box 151">
          <a:extLst>
            <a:ext uri="{FF2B5EF4-FFF2-40B4-BE49-F238E27FC236}">
              <a16:creationId xmlns:a16="http://schemas.microsoft.com/office/drawing/2014/main" id="{00000000-0008-0000-0100-0000B4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09" name="Text Box 152">
          <a:extLst>
            <a:ext uri="{FF2B5EF4-FFF2-40B4-BE49-F238E27FC236}">
              <a16:creationId xmlns:a16="http://schemas.microsoft.com/office/drawing/2014/main" id="{00000000-0008-0000-0100-0000B5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10" name="Text Box 153">
          <a:extLst>
            <a:ext uri="{FF2B5EF4-FFF2-40B4-BE49-F238E27FC236}">
              <a16:creationId xmlns:a16="http://schemas.microsoft.com/office/drawing/2014/main" id="{00000000-0008-0000-0100-0000B6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11" name="Text Box 154">
          <a:extLst>
            <a:ext uri="{FF2B5EF4-FFF2-40B4-BE49-F238E27FC236}">
              <a16:creationId xmlns:a16="http://schemas.microsoft.com/office/drawing/2014/main" id="{00000000-0008-0000-0100-0000B7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12" name="Text Box 155">
          <a:extLst>
            <a:ext uri="{FF2B5EF4-FFF2-40B4-BE49-F238E27FC236}">
              <a16:creationId xmlns:a16="http://schemas.microsoft.com/office/drawing/2014/main" id="{00000000-0008-0000-0100-0000B8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13" name="Text Box 156">
          <a:extLst>
            <a:ext uri="{FF2B5EF4-FFF2-40B4-BE49-F238E27FC236}">
              <a16:creationId xmlns:a16="http://schemas.microsoft.com/office/drawing/2014/main" id="{00000000-0008-0000-0100-0000B9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14" name="Text Box 157">
          <a:extLst>
            <a:ext uri="{FF2B5EF4-FFF2-40B4-BE49-F238E27FC236}">
              <a16:creationId xmlns:a16="http://schemas.microsoft.com/office/drawing/2014/main" id="{00000000-0008-0000-0100-0000BA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15" name="Text Box 158">
          <a:extLst>
            <a:ext uri="{FF2B5EF4-FFF2-40B4-BE49-F238E27FC236}">
              <a16:creationId xmlns:a16="http://schemas.microsoft.com/office/drawing/2014/main" id="{00000000-0008-0000-0100-0000BB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16" name="Text Box 159">
          <a:extLst>
            <a:ext uri="{FF2B5EF4-FFF2-40B4-BE49-F238E27FC236}">
              <a16:creationId xmlns:a16="http://schemas.microsoft.com/office/drawing/2014/main" id="{00000000-0008-0000-0100-0000BC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17" name="Text Box 160">
          <a:extLst>
            <a:ext uri="{FF2B5EF4-FFF2-40B4-BE49-F238E27FC236}">
              <a16:creationId xmlns:a16="http://schemas.microsoft.com/office/drawing/2014/main" id="{00000000-0008-0000-0100-0000BD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18" name="Text Box 161">
          <a:extLst>
            <a:ext uri="{FF2B5EF4-FFF2-40B4-BE49-F238E27FC236}">
              <a16:creationId xmlns:a16="http://schemas.microsoft.com/office/drawing/2014/main" id="{00000000-0008-0000-0100-0000BE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19" name="Text Box 162">
          <a:extLst>
            <a:ext uri="{FF2B5EF4-FFF2-40B4-BE49-F238E27FC236}">
              <a16:creationId xmlns:a16="http://schemas.microsoft.com/office/drawing/2014/main" id="{00000000-0008-0000-0100-0000BF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20" name="Text Box 163">
          <a:extLst>
            <a:ext uri="{FF2B5EF4-FFF2-40B4-BE49-F238E27FC236}">
              <a16:creationId xmlns:a16="http://schemas.microsoft.com/office/drawing/2014/main" id="{00000000-0008-0000-0100-0000C0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21" name="Text Box 164">
          <a:extLst>
            <a:ext uri="{FF2B5EF4-FFF2-40B4-BE49-F238E27FC236}">
              <a16:creationId xmlns:a16="http://schemas.microsoft.com/office/drawing/2014/main" id="{00000000-0008-0000-0100-0000C1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22" name="Text Box 165">
          <a:extLst>
            <a:ext uri="{FF2B5EF4-FFF2-40B4-BE49-F238E27FC236}">
              <a16:creationId xmlns:a16="http://schemas.microsoft.com/office/drawing/2014/main" id="{00000000-0008-0000-0100-0000C2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23" name="Text Box 166">
          <a:extLst>
            <a:ext uri="{FF2B5EF4-FFF2-40B4-BE49-F238E27FC236}">
              <a16:creationId xmlns:a16="http://schemas.microsoft.com/office/drawing/2014/main" id="{00000000-0008-0000-0100-0000C3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24" name="Text Box 167">
          <a:extLst>
            <a:ext uri="{FF2B5EF4-FFF2-40B4-BE49-F238E27FC236}">
              <a16:creationId xmlns:a16="http://schemas.microsoft.com/office/drawing/2014/main" id="{00000000-0008-0000-0100-0000C4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25" name="Text Box 168">
          <a:extLst>
            <a:ext uri="{FF2B5EF4-FFF2-40B4-BE49-F238E27FC236}">
              <a16:creationId xmlns:a16="http://schemas.microsoft.com/office/drawing/2014/main" id="{00000000-0008-0000-0100-0000C5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26" name="Text Box 169">
          <a:extLst>
            <a:ext uri="{FF2B5EF4-FFF2-40B4-BE49-F238E27FC236}">
              <a16:creationId xmlns:a16="http://schemas.microsoft.com/office/drawing/2014/main" id="{00000000-0008-0000-0100-0000C6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27" name="Text Box 170">
          <a:extLst>
            <a:ext uri="{FF2B5EF4-FFF2-40B4-BE49-F238E27FC236}">
              <a16:creationId xmlns:a16="http://schemas.microsoft.com/office/drawing/2014/main" id="{00000000-0008-0000-0100-0000C7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28" name="Text Box 171">
          <a:extLst>
            <a:ext uri="{FF2B5EF4-FFF2-40B4-BE49-F238E27FC236}">
              <a16:creationId xmlns:a16="http://schemas.microsoft.com/office/drawing/2014/main" id="{00000000-0008-0000-0100-0000C8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29" name="Text Box 172">
          <a:extLst>
            <a:ext uri="{FF2B5EF4-FFF2-40B4-BE49-F238E27FC236}">
              <a16:creationId xmlns:a16="http://schemas.microsoft.com/office/drawing/2014/main" id="{00000000-0008-0000-0100-0000C9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30" name="Text Box 173">
          <a:extLst>
            <a:ext uri="{FF2B5EF4-FFF2-40B4-BE49-F238E27FC236}">
              <a16:creationId xmlns:a16="http://schemas.microsoft.com/office/drawing/2014/main" id="{00000000-0008-0000-0100-0000CA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31" name="Text Box 174">
          <a:extLst>
            <a:ext uri="{FF2B5EF4-FFF2-40B4-BE49-F238E27FC236}">
              <a16:creationId xmlns:a16="http://schemas.microsoft.com/office/drawing/2014/main" id="{00000000-0008-0000-0100-0000CB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32" name="Text Box 175">
          <a:extLst>
            <a:ext uri="{FF2B5EF4-FFF2-40B4-BE49-F238E27FC236}">
              <a16:creationId xmlns:a16="http://schemas.microsoft.com/office/drawing/2014/main" id="{00000000-0008-0000-0100-0000CC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33" name="Text Box 176">
          <a:extLst>
            <a:ext uri="{FF2B5EF4-FFF2-40B4-BE49-F238E27FC236}">
              <a16:creationId xmlns:a16="http://schemas.microsoft.com/office/drawing/2014/main" id="{00000000-0008-0000-0100-0000CD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34" name="Text Box 177">
          <a:extLst>
            <a:ext uri="{FF2B5EF4-FFF2-40B4-BE49-F238E27FC236}">
              <a16:creationId xmlns:a16="http://schemas.microsoft.com/office/drawing/2014/main" id="{00000000-0008-0000-0100-0000CE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35" name="Text Box 178">
          <a:extLst>
            <a:ext uri="{FF2B5EF4-FFF2-40B4-BE49-F238E27FC236}">
              <a16:creationId xmlns:a16="http://schemas.microsoft.com/office/drawing/2014/main" id="{00000000-0008-0000-0100-0000CF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36" name="Text Box 179">
          <a:extLst>
            <a:ext uri="{FF2B5EF4-FFF2-40B4-BE49-F238E27FC236}">
              <a16:creationId xmlns:a16="http://schemas.microsoft.com/office/drawing/2014/main" id="{00000000-0008-0000-0100-0000D0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37" name="Text Box 180">
          <a:extLst>
            <a:ext uri="{FF2B5EF4-FFF2-40B4-BE49-F238E27FC236}">
              <a16:creationId xmlns:a16="http://schemas.microsoft.com/office/drawing/2014/main" id="{00000000-0008-0000-0100-0000D1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38" name="Text Box 181">
          <a:extLst>
            <a:ext uri="{FF2B5EF4-FFF2-40B4-BE49-F238E27FC236}">
              <a16:creationId xmlns:a16="http://schemas.microsoft.com/office/drawing/2014/main" id="{00000000-0008-0000-0100-0000D2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39" name="Text Box 182">
          <a:extLst>
            <a:ext uri="{FF2B5EF4-FFF2-40B4-BE49-F238E27FC236}">
              <a16:creationId xmlns:a16="http://schemas.microsoft.com/office/drawing/2014/main" id="{00000000-0008-0000-0100-0000D3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40" name="Text Box 183">
          <a:extLst>
            <a:ext uri="{FF2B5EF4-FFF2-40B4-BE49-F238E27FC236}">
              <a16:creationId xmlns:a16="http://schemas.microsoft.com/office/drawing/2014/main" id="{00000000-0008-0000-0100-0000D4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41" name="Text Box 184">
          <a:extLst>
            <a:ext uri="{FF2B5EF4-FFF2-40B4-BE49-F238E27FC236}">
              <a16:creationId xmlns:a16="http://schemas.microsoft.com/office/drawing/2014/main" id="{00000000-0008-0000-0100-0000D5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42" name="Text Box 185">
          <a:extLst>
            <a:ext uri="{FF2B5EF4-FFF2-40B4-BE49-F238E27FC236}">
              <a16:creationId xmlns:a16="http://schemas.microsoft.com/office/drawing/2014/main" id="{00000000-0008-0000-0100-0000D6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43" name="Text Box 186">
          <a:extLst>
            <a:ext uri="{FF2B5EF4-FFF2-40B4-BE49-F238E27FC236}">
              <a16:creationId xmlns:a16="http://schemas.microsoft.com/office/drawing/2014/main" id="{00000000-0008-0000-0100-0000D7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44" name="Text Box 187">
          <a:extLst>
            <a:ext uri="{FF2B5EF4-FFF2-40B4-BE49-F238E27FC236}">
              <a16:creationId xmlns:a16="http://schemas.microsoft.com/office/drawing/2014/main" id="{00000000-0008-0000-0100-0000D8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45" name="Text Box 188">
          <a:extLst>
            <a:ext uri="{FF2B5EF4-FFF2-40B4-BE49-F238E27FC236}">
              <a16:creationId xmlns:a16="http://schemas.microsoft.com/office/drawing/2014/main" id="{00000000-0008-0000-0100-0000D9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46" name="Text Box 189">
          <a:extLst>
            <a:ext uri="{FF2B5EF4-FFF2-40B4-BE49-F238E27FC236}">
              <a16:creationId xmlns:a16="http://schemas.microsoft.com/office/drawing/2014/main" id="{00000000-0008-0000-0100-0000DA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47" name="Text Box 190">
          <a:extLst>
            <a:ext uri="{FF2B5EF4-FFF2-40B4-BE49-F238E27FC236}">
              <a16:creationId xmlns:a16="http://schemas.microsoft.com/office/drawing/2014/main" id="{00000000-0008-0000-0100-0000DB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48" name="Text Box 191">
          <a:extLst>
            <a:ext uri="{FF2B5EF4-FFF2-40B4-BE49-F238E27FC236}">
              <a16:creationId xmlns:a16="http://schemas.microsoft.com/office/drawing/2014/main" id="{00000000-0008-0000-0100-0000DC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49" name="Text Box 192">
          <a:extLst>
            <a:ext uri="{FF2B5EF4-FFF2-40B4-BE49-F238E27FC236}">
              <a16:creationId xmlns:a16="http://schemas.microsoft.com/office/drawing/2014/main" id="{00000000-0008-0000-0100-0000DD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50" name="Text Box 193">
          <a:extLst>
            <a:ext uri="{FF2B5EF4-FFF2-40B4-BE49-F238E27FC236}">
              <a16:creationId xmlns:a16="http://schemas.microsoft.com/office/drawing/2014/main" id="{00000000-0008-0000-0100-0000DE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51" name="Text Box 194">
          <a:extLst>
            <a:ext uri="{FF2B5EF4-FFF2-40B4-BE49-F238E27FC236}">
              <a16:creationId xmlns:a16="http://schemas.microsoft.com/office/drawing/2014/main" id="{00000000-0008-0000-0100-0000DF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52" name="Text Box 195">
          <a:extLst>
            <a:ext uri="{FF2B5EF4-FFF2-40B4-BE49-F238E27FC236}">
              <a16:creationId xmlns:a16="http://schemas.microsoft.com/office/drawing/2014/main" id="{00000000-0008-0000-0100-0000E0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53" name="Text Box 196">
          <a:extLst>
            <a:ext uri="{FF2B5EF4-FFF2-40B4-BE49-F238E27FC236}">
              <a16:creationId xmlns:a16="http://schemas.microsoft.com/office/drawing/2014/main" id="{00000000-0008-0000-0100-0000E1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54" name="Text Box 197">
          <a:extLst>
            <a:ext uri="{FF2B5EF4-FFF2-40B4-BE49-F238E27FC236}">
              <a16:creationId xmlns:a16="http://schemas.microsoft.com/office/drawing/2014/main" id="{00000000-0008-0000-0100-0000E2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55" name="Text Box 198">
          <a:extLst>
            <a:ext uri="{FF2B5EF4-FFF2-40B4-BE49-F238E27FC236}">
              <a16:creationId xmlns:a16="http://schemas.microsoft.com/office/drawing/2014/main" id="{00000000-0008-0000-0100-0000E3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56" name="Text Box 199">
          <a:extLst>
            <a:ext uri="{FF2B5EF4-FFF2-40B4-BE49-F238E27FC236}">
              <a16:creationId xmlns:a16="http://schemas.microsoft.com/office/drawing/2014/main" id="{00000000-0008-0000-0100-0000E4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57" name="Text Box 200">
          <a:extLst>
            <a:ext uri="{FF2B5EF4-FFF2-40B4-BE49-F238E27FC236}">
              <a16:creationId xmlns:a16="http://schemas.microsoft.com/office/drawing/2014/main" id="{00000000-0008-0000-0100-0000E5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58" name="Text Box 201">
          <a:extLst>
            <a:ext uri="{FF2B5EF4-FFF2-40B4-BE49-F238E27FC236}">
              <a16:creationId xmlns:a16="http://schemas.microsoft.com/office/drawing/2014/main" id="{00000000-0008-0000-0100-0000E6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59" name="Text Box 202">
          <a:extLst>
            <a:ext uri="{FF2B5EF4-FFF2-40B4-BE49-F238E27FC236}">
              <a16:creationId xmlns:a16="http://schemas.microsoft.com/office/drawing/2014/main" id="{00000000-0008-0000-0100-0000E7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60" name="Text Box 203">
          <a:extLst>
            <a:ext uri="{FF2B5EF4-FFF2-40B4-BE49-F238E27FC236}">
              <a16:creationId xmlns:a16="http://schemas.microsoft.com/office/drawing/2014/main" id="{00000000-0008-0000-0100-0000E8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61" name="Text Box 204">
          <a:extLst>
            <a:ext uri="{FF2B5EF4-FFF2-40B4-BE49-F238E27FC236}">
              <a16:creationId xmlns:a16="http://schemas.microsoft.com/office/drawing/2014/main" id="{00000000-0008-0000-0100-0000E9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62" name="Text Box 205">
          <a:extLst>
            <a:ext uri="{FF2B5EF4-FFF2-40B4-BE49-F238E27FC236}">
              <a16:creationId xmlns:a16="http://schemas.microsoft.com/office/drawing/2014/main" id="{00000000-0008-0000-0100-0000EA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63" name="Text Box 206">
          <a:extLst>
            <a:ext uri="{FF2B5EF4-FFF2-40B4-BE49-F238E27FC236}">
              <a16:creationId xmlns:a16="http://schemas.microsoft.com/office/drawing/2014/main" id="{00000000-0008-0000-0100-0000EB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64" name="Text Box 207">
          <a:extLst>
            <a:ext uri="{FF2B5EF4-FFF2-40B4-BE49-F238E27FC236}">
              <a16:creationId xmlns:a16="http://schemas.microsoft.com/office/drawing/2014/main" id="{00000000-0008-0000-0100-0000EC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65" name="Text Box 208">
          <a:extLst>
            <a:ext uri="{FF2B5EF4-FFF2-40B4-BE49-F238E27FC236}">
              <a16:creationId xmlns:a16="http://schemas.microsoft.com/office/drawing/2014/main" id="{00000000-0008-0000-0100-0000ED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66" name="Text Box 209">
          <a:extLst>
            <a:ext uri="{FF2B5EF4-FFF2-40B4-BE49-F238E27FC236}">
              <a16:creationId xmlns:a16="http://schemas.microsoft.com/office/drawing/2014/main" id="{00000000-0008-0000-0100-0000EE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67" name="Text Box 210">
          <a:extLst>
            <a:ext uri="{FF2B5EF4-FFF2-40B4-BE49-F238E27FC236}">
              <a16:creationId xmlns:a16="http://schemas.microsoft.com/office/drawing/2014/main" id="{00000000-0008-0000-0100-0000EF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68" name="Text Box 211">
          <a:extLst>
            <a:ext uri="{FF2B5EF4-FFF2-40B4-BE49-F238E27FC236}">
              <a16:creationId xmlns:a16="http://schemas.microsoft.com/office/drawing/2014/main" id="{00000000-0008-0000-0100-0000F0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69" name="Text Box 212">
          <a:extLst>
            <a:ext uri="{FF2B5EF4-FFF2-40B4-BE49-F238E27FC236}">
              <a16:creationId xmlns:a16="http://schemas.microsoft.com/office/drawing/2014/main" id="{00000000-0008-0000-0100-0000F1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70" name="Text Box 213">
          <a:extLst>
            <a:ext uri="{FF2B5EF4-FFF2-40B4-BE49-F238E27FC236}">
              <a16:creationId xmlns:a16="http://schemas.microsoft.com/office/drawing/2014/main" id="{00000000-0008-0000-0100-0000F2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71" name="Text Box 214">
          <a:extLst>
            <a:ext uri="{FF2B5EF4-FFF2-40B4-BE49-F238E27FC236}">
              <a16:creationId xmlns:a16="http://schemas.microsoft.com/office/drawing/2014/main" id="{00000000-0008-0000-0100-0000F3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72" name="Text Box 215">
          <a:extLst>
            <a:ext uri="{FF2B5EF4-FFF2-40B4-BE49-F238E27FC236}">
              <a16:creationId xmlns:a16="http://schemas.microsoft.com/office/drawing/2014/main" id="{00000000-0008-0000-0100-0000F4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73" name="Text Box 216">
          <a:extLst>
            <a:ext uri="{FF2B5EF4-FFF2-40B4-BE49-F238E27FC236}">
              <a16:creationId xmlns:a16="http://schemas.microsoft.com/office/drawing/2014/main" id="{00000000-0008-0000-0100-0000F5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74" name="Text Box 217">
          <a:extLst>
            <a:ext uri="{FF2B5EF4-FFF2-40B4-BE49-F238E27FC236}">
              <a16:creationId xmlns:a16="http://schemas.microsoft.com/office/drawing/2014/main" id="{00000000-0008-0000-0100-0000F6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75" name="Text Box 218">
          <a:extLst>
            <a:ext uri="{FF2B5EF4-FFF2-40B4-BE49-F238E27FC236}">
              <a16:creationId xmlns:a16="http://schemas.microsoft.com/office/drawing/2014/main" id="{00000000-0008-0000-0100-0000F7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76" name="Text Box 219">
          <a:extLst>
            <a:ext uri="{FF2B5EF4-FFF2-40B4-BE49-F238E27FC236}">
              <a16:creationId xmlns:a16="http://schemas.microsoft.com/office/drawing/2014/main" id="{00000000-0008-0000-0100-0000F8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77" name="Text Box 220">
          <a:extLst>
            <a:ext uri="{FF2B5EF4-FFF2-40B4-BE49-F238E27FC236}">
              <a16:creationId xmlns:a16="http://schemas.microsoft.com/office/drawing/2014/main" id="{00000000-0008-0000-0100-0000F9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78" name="Text Box 221">
          <a:extLst>
            <a:ext uri="{FF2B5EF4-FFF2-40B4-BE49-F238E27FC236}">
              <a16:creationId xmlns:a16="http://schemas.microsoft.com/office/drawing/2014/main" id="{00000000-0008-0000-0100-0000FA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79" name="Text Box 222">
          <a:extLst>
            <a:ext uri="{FF2B5EF4-FFF2-40B4-BE49-F238E27FC236}">
              <a16:creationId xmlns:a16="http://schemas.microsoft.com/office/drawing/2014/main" id="{00000000-0008-0000-0100-0000FB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80" name="Text Box 223">
          <a:extLst>
            <a:ext uri="{FF2B5EF4-FFF2-40B4-BE49-F238E27FC236}">
              <a16:creationId xmlns:a16="http://schemas.microsoft.com/office/drawing/2014/main" id="{00000000-0008-0000-0100-0000FC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81" name="Text Box 224">
          <a:extLst>
            <a:ext uri="{FF2B5EF4-FFF2-40B4-BE49-F238E27FC236}">
              <a16:creationId xmlns:a16="http://schemas.microsoft.com/office/drawing/2014/main" id="{00000000-0008-0000-0100-0000FD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82" name="Text Box 225">
          <a:extLst>
            <a:ext uri="{FF2B5EF4-FFF2-40B4-BE49-F238E27FC236}">
              <a16:creationId xmlns:a16="http://schemas.microsoft.com/office/drawing/2014/main" id="{00000000-0008-0000-0100-0000FE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83" name="Text Box 226">
          <a:extLst>
            <a:ext uri="{FF2B5EF4-FFF2-40B4-BE49-F238E27FC236}">
              <a16:creationId xmlns:a16="http://schemas.microsoft.com/office/drawing/2014/main" id="{00000000-0008-0000-0100-0000FF0D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84" name="Text Box 227">
          <a:extLst>
            <a:ext uri="{FF2B5EF4-FFF2-40B4-BE49-F238E27FC236}">
              <a16:creationId xmlns:a16="http://schemas.microsoft.com/office/drawing/2014/main" id="{00000000-0008-0000-0100-000000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85" name="Text Box 228">
          <a:extLst>
            <a:ext uri="{FF2B5EF4-FFF2-40B4-BE49-F238E27FC236}">
              <a16:creationId xmlns:a16="http://schemas.microsoft.com/office/drawing/2014/main" id="{00000000-0008-0000-0100-000001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86" name="Text Box 229">
          <a:extLst>
            <a:ext uri="{FF2B5EF4-FFF2-40B4-BE49-F238E27FC236}">
              <a16:creationId xmlns:a16="http://schemas.microsoft.com/office/drawing/2014/main" id="{00000000-0008-0000-0100-000002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87" name="Text Box 230">
          <a:extLst>
            <a:ext uri="{FF2B5EF4-FFF2-40B4-BE49-F238E27FC236}">
              <a16:creationId xmlns:a16="http://schemas.microsoft.com/office/drawing/2014/main" id="{00000000-0008-0000-0100-000003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88" name="Text Box 231">
          <a:extLst>
            <a:ext uri="{FF2B5EF4-FFF2-40B4-BE49-F238E27FC236}">
              <a16:creationId xmlns:a16="http://schemas.microsoft.com/office/drawing/2014/main" id="{00000000-0008-0000-0100-000004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89" name="Text Box 232">
          <a:extLst>
            <a:ext uri="{FF2B5EF4-FFF2-40B4-BE49-F238E27FC236}">
              <a16:creationId xmlns:a16="http://schemas.microsoft.com/office/drawing/2014/main" id="{00000000-0008-0000-0100-000005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90" name="Text Box 233">
          <a:extLst>
            <a:ext uri="{FF2B5EF4-FFF2-40B4-BE49-F238E27FC236}">
              <a16:creationId xmlns:a16="http://schemas.microsoft.com/office/drawing/2014/main" id="{00000000-0008-0000-0100-000006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91" name="Text Box 234">
          <a:extLst>
            <a:ext uri="{FF2B5EF4-FFF2-40B4-BE49-F238E27FC236}">
              <a16:creationId xmlns:a16="http://schemas.microsoft.com/office/drawing/2014/main" id="{00000000-0008-0000-0100-000007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92" name="Text Box 235">
          <a:extLst>
            <a:ext uri="{FF2B5EF4-FFF2-40B4-BE49-F238E27FC236}">
              <a16:creationId xmlns:a16="http://schemas.microsoft.com/office/drawing/2014/main" id="{00000000-0008-0000-0100-000008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93" name="Text Box 236">
          <a:extLst>
            <a:ext uri="{FF2B5EF4-FFF2-40B4-BE49-F238E27FC236}">
              <a16:creationId xmlns:a16="http://schemas.microsoft.com/office/drawing/2014/main" id="{00000000-0008-0000-0100-000009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94" name="Text Box 237">
          <a:extLst>
            <a:ext uri="{FF2B5EF4-FFF2-40B4-BE49-F238E27FC236}">
              <a16:creationId xmlns:a16="http://schemas.microsoft.com/office/drawing/2014/main" id="{00000000-0008-0000-0100-00000A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95" name="Text Box 238">
          <a:extLst>
            <a:ext uri="{FF2B5EF4-FFF2-40B4-BE49-F238E27FC236}">
              <a16:creationId xmlns:a16="http://schemas.microsoft.com/office/drawing/2014/main" id="{00000000-0008-0000-0100-00000B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96" name="Text Box 239">
          <a:extLst>
            <a:ext uri="{FF2B5EF4-FFF2-40B4-BE49-F238E27FC236}">
              <a16:creationId xmlns:a16="http://schemas.microsoft.com/office/drawing/2014/main" id="{00000000-0008-0000-0100-00000C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97" name="Text Box 240">
          <a:extLst>
            <a:ext uri="{FF2B5EF4-FFF2-40B4-BE49-F238E27FC236}">
              <a16:creationId xmlns:a16="http://schemas.microsoft.com/office/drawing/2014/main" id="{00000000-0008-0000-0100-00000D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98" name="Text Box 241">
          <a:extLst>
            <a:ext uri="{FF2B5EF4-FFF2-40B4-BE49-F238E27FC236}">
              <a16:creationId xmlns:a16="http://schemas.microsoft.com/office/drawing/2014/main" id="{00000000-0008-0000-0100-00000E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599" name="Text Box 242">
          <a:extLst>
            <a:ext uri="{FF2B5EF4-FFF2-40B4-BE49-F238E27FC236}">
              <a16:creationId xmlns:a16="http://schemas.microsoft.com/office/drawing/2014/main" id="{00000000-0008-0000-0100-00000F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600" name="Text Box 243">
          <a:extLst>
            <a:ext uri="{FF2B5EF4-FFF2-40B4-BE49-F238E27FC236}">
              <a16:creationId xmlns:a16="http://schemas.microsoft.com/office/drawing/2014/main" id="{00000000-0008-0000-0100-000010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146</xdr:row>
      <xdr:rowOff>36557</xdr:rowOff>
    </xdr:to>
    <xdr:sp macro="" textlink="">
      <xdr:nvSpPr>
        <xdr:cNvPr id="3601" name="Text Box 244">
          <a:extLst>
            <a:ext uri="{FF2B5EF4-FFF2-40B4-BE49-F238E27FC236}">
              <a16:creationId xmlns:a16="http://schemas.microsoft.com/office/drawing/2014/main" id="{00000000-0008-0000-0100-0000110E0000}"/>
            </a:ext>
          </a:extLst>
        </xdr:cNvPr>
        <xdr:cNvSpPr txBox="1">
          <a:spLocks noChangeArrowheads="1"/>
        </xdr:cNvSpPr>
      </xdr:nvSpPr>
      <xdr:spPr bwMode="auto">
        <a:xfrm>
          <a:off x="4381500" y="60545382"/>
          <a:ext cx="76200" cy="741407"/>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02" name="Text Box 125">
          <a:extLst>
            <a:ext uri="{FF2B5EF4-FFF2-40B4-BE49-F238E27FC236}">
              <a16:creationId xmlns:a16="http://schemas.microsoft.com/office/drawing/2014/main" id="{00000000-0008-0000-0100-00001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03" name="Text Box 126">
          <a:extLst>
            <a:ext uri="{FF2B5EF4-FFF2-40B4-BE49-F238E27FC236}">
              <a16:creationId xmlns:a16="http://schemas.microsoft.com/office/drawing/2014/main" id="{00000000-0008-0000-0100-00001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04" name="Text Box 127">
          <a:extLst>
            <a:ext uri="{FF2B5EF4-FFF2-40B4-BE49-F238E27FC236}">
              <a16:creationId xmlns:a16="http://schemas.microsoft.com/office/drawing/2014/main" id="{00000000-0008-0000-0100-00001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05" name="Text Box 128">
          <a:extLst>
            <a:ext uri="{FF2B5EF4-FFF2-40B4-BE49-F238E27FC236}">
              <a16:creationId xmlns:a16="http://schemas.microsoft.com/office/drawing/2014/main" id="{00000000-0008-0000-0100-00001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06" name="Text Box 129">
          <a:extLst>
            <a:ext uri="{FF2B5EF4-FFF2-40B4-BE49-F238E27FC236}">
              <a16:creationId xmlns:a16="http://schemas.microsoft.com/office/drawing/2014/main" id="{00000000-0008-0000-0100-00001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07" name="Text Box 130">
          <a:extLst>
            <a:ext uri="{FF2B5EF4-FFF2-40B4-BE49-F238E27FC236}">
              <a16:creationId xmlns:a16="http://schemas.microsoft.com/office/drawing/2014/main" id="{00000000-0008-0000-0100-00001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08" name="Text Box 131">
          <a:extLst>
            <a:ext uri="{FF2B5EF4-FFF2-40B4-BE49-F238E27FC236}">
              <a16:creationId xmlns:a16="http://schemas.microsoft.com/office/drawing/2014/main" id="{00000000-0008-0000-0100-00001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09" name="Text Box 132">
          <a:extLst>
            <a:ext uri="{FF2B5EF4-FFF2-40B4-BE49-F238E27FC236}">
              <a16:creationId xmlns:a16="http://schemas.microsoft.com/office/drawing/2014/main" id="{00000000-0008-0000-0100-00001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10" name="Text Box 133">
          <a:extLst>
            <a:ext uri="{FF2B5EF4-FFF2-40B4-BE49-F238E27FC236}">
              <a16:creationId xmlns:a16="http://schemas.microsoft.com/office/drawing/2014/main" id="{00000000-0008-0000-0100-00001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11" name="Text Box 134">
          <a:extLst>
            <a:ext uri="{FF2B5EF4-FFF2-40B4-BE49-F238E27FC236}">
              <a16:creationId xmlns:a16="http://schemas.microsoft.com/office/drawing/2014/main" id="{00000000-0008-0000-0100-00001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12" name="Text Box 135">
          <a:extLst>
            <a:ext uri="{FF2B5EF4-FFF2-40B4-BE49-F238E27FC236}">
              <a16:creationId xmlns:a16="http://schemas.microsoft.com/office/drawing/2014/main" id="{00000000-0008-0000-0100-00001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13" name="Text Box 136">
          <a:extLst>
            <a:ext uri="{FF2B5EF4-FFF2-40B4-BE49-F238E27FC236}">
              <a16:creationId xmlns:a16="http://schemas.microsoft.com/office/drawing/2014/main" id="{00000000-0008-0000-0100-00001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14" name="Text Box 137">
          <a:extLst>
            <a:ext uri="{FF2B5EF4-FFF2-40B4-BE49-F238E27FC236}">
              <a16:creationId xmlns:a16="http://schemas.microsoft.com/office/drawing/2014/main" id="{00000000-0008-0000-0100-00001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15" name="Text Box 138">
          <a:extLst>
            <a:ext uri="{FF2B5EF4-FFF2-40B4-BE49-F238E27FC236}">
              <a16:creationId xmlns:a16="http://schemas.microsoft.com/office/drawing/2014/main" id="{00000000-0008-0000-0100-00001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16" name="Text Box 139">
          <a:extLst>
            <a:ext uri="{FF2B5EF4-FFF2-40B4-BE49-F238E27FC236}">
              <a16:creationId xmlns:a16="http://schemas.microsoft.com/office/drawing/2014/main" id="{00000000-0008-0000-0100-00002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17" name="Text Box 140">
          <a:extLst>
            <a:ext uri="{FF2B5EF4-FFF2-40B4-BE49-F238E27FC236}">
              <a16:creationId xmlns:a16="http://schemas.microsoft.com/office/drawing/2014/main" id="{00000000-0008-0000-0100-00002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18" name="Text Box 141">
          <a:extLst>
            <a:ext uri="{FF2B5EF4-FFF2-40B4-BE49-F238E27FC236}">
              <a16:creationId xmlns:a16="http://schemas.microsoft.com/office/drawing/2014/main" id="{00000000-0008-0000-0100-00002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19" name="Text Box 142">
          <a:extLst>
            <a:ext uri="{FF2B5EF4-FFF2-40B4-BE49-F238E27FC236}">
              <a16:creationId xmlns:a16="http://schemas.microsoft.com/office/drawing/2014/main" id="{00000000-0008-0000-0100-00002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20" name="Text Box 143">
          <a:extLst>
            <a:ext uri="{FF2B5EF4-FFF2-40B4-BE49-F238E27FC236}">
              <a16:creationId xmlns:a16="http://schemas.microsoft.com/office/drawing/2014/main" id="{00000000-0008-0000-0100-00002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21" name="Text Box 144">
          <a:extLst>
            <a:ext uri="{FF2B5EF4-FFF2-40B4-BE49-F238E27FC236}">
              <a16:creationId xmlns:a16="http://schemas.microsoft.com/office/drawing/2014/main" id="{00000000-0008-0000-0100-00002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22" name="Text Box 145">
          <a:extLst>
            <a:ext uri="{FF2B5EF4-FFF2-40B4-BE49-F238E27FC236}">
              <a16:creationId xmlns:a16="http://schemas.microsoft.com/office/drawing/2014/main" id="{00000000-0008-0000-0100-00002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23" name="Text Box 146">
          <a:extLst>
            <a:ext uri="{FF2B5EF4-FFF2-40B4-BE49-F238E27FC236}">
              <a16:creationId xmlns:a16="http://schemas.microsoft.com/office/drawing/2014/main" id="{00000000-0008-0000-0100-00002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24" name="Text Box 147">
          <a:extLst>
            <a:ext uri="{FF2B5EF4-FFF2-40B4-BE49-F238E27FC236}">
              <a16:creationId xmlns:a16="http://schemas.microsoft.com/office/drawing/2014/main" id="{00000000-0008-0000-0100-00002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25" name="Text Box 148">
          <a:extLst>
            <a:ext uri="{FF2B5EF4-FFF2-40B4-BE49-F238E27FC236}">
              <a16:creationId xmlns:a16="http://schemas.microsoft.com/office/drawing/2014/main" id="{00000000-0008-0000-0100-00002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26" name="Text Box 149">
          <a:extLst>
            <a:ext uri="{FF2B5EF4-FFF2-40B4-BE49-F238E27FC236}">
              <a16:creationId xmlns:a16="http://schemas.microsoft.com/office/drawing/2014/main" id="{00000000-0008-0000-0100-00002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27" name="Text Box 150">
          <a:extLst>
            <a:ext uri="{FF2B5EF4-FFF2-40B4-BE49-F238E27FC236}">
              <a16:creationId xmlns:a16="http://schemas.microsoft.com/office/drawing/2014/main" id="{00000000-0008-0000-0100-00002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28" name="Text Box 151">
          <a:extLst>
            <a:ext uri="{FF2B5EF4-FFF2-40B4-BE49-F238E27FC236}">
              <a16:creationId xmlns:a16="http://schemas.microsoft.com/office/drawing/2014/main" id="{00000000-0008-0000-0100-00002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29" name="Text Box 152">
          <a:extLst>
            <a:ext uri="{FF2B5EF4-FFF2-40B4-BE49-F238E27FC236}">
              <a16:creationId xmlns:a16="http://schemas.microsoft.com/office/drawing/2014/main" id="{00000000-0008-0000-0100-00002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30" name="Text Box 153">
          <a:extLst>
            <a:ext uri="{FF2B5EF4-FFF2-40B4-BE49-F238E27FC236}">
              <a16:creationId xmlns:a16="http://schemas.microsoft.com/office/drawing/2014/main" id="{00000000-0008-0000-0100-00002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31" name="Text Box 154">
          <a:extLst>
            <a:ext uri="{FF2B5EF4-FFF2-40B4-BE49-F238E27FC236}">
              <a16:creationId xmlns:a16="http://schemas.microsoft.com/office/drawing/2014/main" id="{00000000-0008-0000-0100-00002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32" name="Text Box 155">
          <a:extLst>
            <a:ext uri="{FF2B5EF4-FFF2-40B4-BE49-F238E27FC236}">
              <a16:creationId xmlns:a16="http://schemas.microsoft.com/office/drawing/2014/main" id="{00000000-0008-0000-0100-00003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33" name="Text Box 156">
          <a:extLst>
            <a:ext uri="{FF2B5EF4-FFF2-40B4-BE49-F238E27FC236}">
              <a16:creationId xmlns:a16="http://schemas.microsoft.com/office/drawing/2014/main" id="{00000000-0008-0000-0100-00003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34" name="Text Box 157">
          <a:extLst>
            <a:ext uri="{FF2B5EF4-FFF2-40B4-BE49-F238E27FC236}">
              <a16:creationId xmlns:a16="http://schemas.microsoft.com/office/drawing/2014/main" id="{00000000-0008-0000-0100-00003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35" name="Text Box 158">
          <a:extLst>
            <a:ext uri="{FF2B5EF4-FFF2-40B4-BE49-F238E27FC236}">
              <a16:creationId xmlns:a16="http://schemas.microsoft.com/office/drawing/2014/main" id="{00000000-0008-0000-0100-00003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36" name="Text Box 159">
          <a:extLst>
            <a:ext uri="{FF2B5EF4-FFF2-40B4-BE49-F238E27FC236}">
              <a16:creationId xmlns:a16="http://schemas.microsoft.com/office/drawing/2014/main" id="{00000000-0008-0000-0100-00003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37" name="Text Box 160">
          <a:extLst>
            <a:ext uri="{FF2B5EF4-FFF2-40B4-BE49-F238E27FC236}">
              <a16:creationId xmlns:a16="http://schemas.microsoft.com/office/drawing/2014/main" id="{00000000-0008-0000-0100-00003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38" name="Text Box 161">
          <a:extLst>
            <a:ext uri="{FF2B5EF4-FFF2-40B4-BE49-F238E27FC236}">
              <a16:creationId xmlns:a16="http://schemas.microsoft.com/office/drawing/2014/main" id="{00000000-0008-0000-0100-00003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39" name="Text Box 162">
          <a:extLst>
            <a:ext uri="{FF2B5EF4-FFF2-40B4-BE49-F238E27FC236}">
              <a16:creationId xmlns:a16="http://schemas.microsoft.com/office/drawing/2014/main" id="{00000000-0008-0000-0100-00003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40" name="Text Box 163">
          <a:extLst>
            <a:ext uri="{FF2B5EF4-FFF2-40B4-BE49-F238E27FC236}">
              <a16:creationId xmlns:a16="http://schemas.microsoft.com/office/drawing/2014/main" id="{00000000-0008-0000-0100-00003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41" name="Text Box 164">
          <a:extLst>
            <a:ext uri="{FF2B5EF4-FFF2-40B4-BE49-F238E27FC236}">
              <a16:creationId xmlns:a16="http://schemas.microsoft.com/office/drawing/2014/main" id="{00000000-0008-0000-0100-00003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42" name="Text Box 165">
          <a:extLst>
            <a:ext uri="{FF2B5EF4-FFF2-40B4-BE49-F238E27FC236}">
              <a16:creationId xmlns:a16="http://schemas.microsoft.com/office/drawing/2014/main" id="{00000000-0008-0000-0100-00003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43" name="Text Box 166">
          <a:extLst>
            <a:ext uri="{FF2B5EF4-FFF2-40B4-BE49-F238E27FC236}">
              <a16:creationId xmlns:a16="http://schemas.microsoft.com/office/drawing/2014/main" id="{00000000-0008-0000-0100-00003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44" name="Text Box 167">
          <a:extLst>
            <a:ext uri="{FF2B5EF4-FFF2-40B4-BE49-F238E27FC236}">
              <a16:creationId xmlns:a16="http://schemas.microsoft.com/office/drawing/2014/main" id="{00000000-0008-0000-0100-00003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45" name="Text Box 168">
          <a:extLst>
            <a:ext uri="{FF2B5EF4-FFF2-40B4-BE49-F238E27FC236}">
              <a16:creationId xmlns:a16="http://schemas.microsoft.com/office/drawing/2014/main" id="{00000000-0008-0000-0100-00003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46" name="Text Box 169">
          <a:extLst>
            <a:ext uri="{FF2B5EF4-FFF2-40B4-BE49-F238E27FC236}">
              <a16:creationId xmlns:a16="http://schemas.microsoft.com/office/drawing/2014/main" id="{00000000-0008-0000-0100-00003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47" name="Text Box 170">
          <a:extLst>
            <a:ext uri="{FF2B5EF4-FFF2-40B4-BE49-F238E27FC236}">
              <a16:creationId xmlns:a16="http://schemas.microsoft.com/office/drawing/2014/main" id="{00000000-0008-0000-0100-00003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48" name="Text Box 171">
          <a:extLst>
            <a:ext uri="{FF2B5EF4-FFF2-40B4-BE49-F238E27FC236}">
              <a16:creationId xmlns:a16="http://schemas.microsoft.com/office/drawing/2014/main" id="{00000000-0008-0000-0100-00004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49" name="Text Box 172">
          <a:extLst>
            <a:ext uri="{FF2B5EF4-FFF2-40B4-BE49-F238E27FC236}">
              <a16:creationId xmlns:a16="http://schemas.microsoft.com/office/drawing/2014/main" id="{00000000-0008-0000-0100-00004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50" name="Text Box 173">
          <a:extLst>
            <a:ext uri="{FF2B5EF4-FFF2-40B4-BE49-F238E27FC236}">
              <a16:creationId xmlns:a16="http://schemas.microsoft.com/office/drawing/2014/main" id="{00000000-0008-0000-0100-00004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51" name="Text Box 174">
          <a:extLst>
            <a:ext uri="{FF2B5EF4-FFF2-40B4-BE49-F238E27FC236}">
              <a16:creationId xmlns:a16="http://schemas.microsoft.com/office/drawing/2014/main" id="{00000000-0008-0000-0100-00004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52" name="Text Box 175">
          <a:extLst>
            <a:ext uri="{FF2B5EF4-FFF2-40B4-BE49-F238E27FC236}">
              <a16:creationId xmlns:a16="http://schemas.microsoft.com/office/drawing/2014/main" id="{00000000-0008-0000-0100-00004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53" name="Text Box 176">
          <a:extLst>
            <a:ext uri="{FF2B5EF4-FFF2-40B4-BE49-F238E27FC236}">
              <a16:creationId xmlns:a16="http://schemas.microsoft.com/office/drawing/2014/main" id="{00000000-0008-0000-0100-00004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54" name="Text Box 177">
          <a:extLst>
            <a:ext uri="{FF2B5EF4-FFF2-40B4-BE49-F238E27FC236}">
              <a16:creationId xmlns:a16="http://schemas.microsoft.com/office/drawing/2014/main" id="{00000000-0008-0000-0100-00004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55" name="Text Box 178">
          <a:extLst>
            <a:ext uri="{FF2B5EF4-FFF2-40B4-BE49-F238E27FC236}">
              <a16:creationId xmlns:a16="http://schemas.microsoft.com/office/drawing/2014/main" id="{00000000-0008-0000-0100-00004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56" name="Text Box 179">
          <a:extLst>
            <a:ext uri="{FF2B5EF4-FFF2-40B4-BE49-F238E27FC236}">
              <a16:creationId xmlns:a16="http://schemas.microsoft.com/office/drawing/2014/main" id="{00000000-0008-0000-0100-00004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57" name="Text Box 180">
          <a:extLst>
            <a:ext uri="{FF2B5EF4-FFF2-40B4-BE49-F238E27FC236}">
              <a16:creationId xmlns:a16="http://schemas.microsoft.com/office/drawing/2014/main" id="{00000000-0008-0000-0100-00004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58" name="Text Box 181">
          <a:extLst>
            <a:ext uri="{FF2B5EF4-FFF2-40B4-BE49-F238E27FC236}">
              <a16:creationId xmlns:a16="http://schemas.microsoft.com/office/drawing/2014/main" id="{00000000-0008-0000-0100-00004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59" name="Text Box 182">
          <a:extLst>
            <a:ext uri="{FF2B5EF4-FFF2-40B4-BE49-F238E27FC236}">
              <a16:creationId xmlns:a16="http://schemas.microsoft.com/office/drawing/2014/main" id="{00000000-0008-0000-0100-00004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60" name="Text Box 183">
          <a:extLst>
            <a:ext uri="{FF2B5EF4-FFF2-40B4-BE49-F238E27FC236}">
              <a16:creationId xmlns:a16="http://schemas.microsoft.com/office/drawing/2014/main" id="{00000000-0008-0000-0100-00004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61" name="Text Box 184">
          <a:extLst>
            <a:ext uri="{FF2B5EF4-FFF2-40B4-BE49-F238E27FC236}">
              <a16:creationId xmlns:a16="http://schemas.microsoft.com/office/drawing/2014/main" id="{00000000-0008-0000-0100-00004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62" name="Text Box 185">
          <a:extLst>
            <a:ext uri="{FF2B5EF4-FFF2-40B4-BE49-F238E27FC236}">
              <a16:creationId xmlns:a16="http://schemas.microsoft.com/office/drawing/2014/main" id="{00000000-0008-0000-0100-00004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63" name="Text Box 186">
          <a:extLst>
            <a:ext uri="{FF2B5EF4-FFF2-40B4-BE49-F238E27FC236}">
              <a16:creationId xmlns:a16="http://schemas.microsoft.com/office/drawing/2014/main" id="{00000000-0008-0000-0100-00004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64" name="Text Box 187">
          <a:extLst>
            <a:ext uri="{FF2B5EF4-FFF2-40B4-BE49-F238E27FC236}">
              <a16:creationId xmlns:a16="http://schemas.microsoft.com/office/drawing/2014/main" id="{00000000-0008-0000-0100-00005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65" name="Text Box 188">
          <a:extLst>
            <a:ext uri="{FF2B5EF4-FFF2-40B4-BE49-F238E27FC236}">
              <a16:creationId xmlns:a16="http://schemas.microsoft.com/office/drawing/2014/main" id="{00000000-0008-0000-0100-00005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66" name="Text Box 189">
          <a:extLst>
            <a:ext uri="{FF2B5EF4-FFF2-40B4-BE49-F238E27FC236}">
              <a16:creationId xmlns:a16="http://schemas.microsoft.com/office/drawing/2014/main" id="{00000000-0008-0000-0100-00005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67" name="Text Box 190">
          <a:extLst>
            <a:ext uri="{FF2B5EF4-FFF2-40B4-BE49-F238E27FC236}">
              <a16:creationId xmlns:a16="http://schemas.microsoft.com/office/drawing/2014/main" id="{00000000-0008-0000-0100-00005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68" name="Text Box 191">
          <a:extLst>
            <a:ext uri="{FF2B5EF4-FFF2-40B4-BE49-F238E27FC236}">
              <a16:creationId xmlns:a16="http://schemas.microsoft.com/office/drawing/2014/main" id="{00000000-0008-0000-0100-00005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69" name="Text Box 192">
          <a:extLst>
            <a:ext uri="{FF2B5EF4-FFF2-40B4-BE49-F238E27FC236}">
              <a16:creationId xmlns:a16="http://schemas.microsoft.com/office/drawing/2014/main" id="{00000000-0008-0000-0100-00005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70" name="Text Box 193">
          <a:extLst>
            <a:ext uri="{FF2B5EF4-FFF2-40B4-BE49-F238E27FC236}">
              <a16:creationId xmlns:a16="http://schemas.microsoft.com/office/drawing/2014/main" id="{00000000-0008-0000-0100-00005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71" name="Text Box 194">
          <a:extLst>
            <a:ext uri="{FF2B5EF4-FFF2-40B4-BE49-F238E27FC236}">
              <a16:creationId xmlns:a16="http://schemas.microsoft.com/office/drawing/2014/main" id="{00000000-0008-0000-0100-00005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72" name="Text Box 195">
          <a:extLst>
            <a:ext uri="{FF2B5EF4-FFF2-40B4-BE49-F238E27FC236}">
              <a16:creationId xmlns:a16="http://schemas.microsoft.com/office/drawing/2014/main" id="{00000000-0008-0000-0100-00005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73" name="Text Box 196">
          <a:extLst>
            <a:ext uri="{FF2B5EF4-FFF2-40B4-BE49-F238E27FC236}">
              <a16:creationId xmlns:a16="http://schemas.microsoft.com/office/drawing/2014/main" id="{00000000-0008-0000-0100-00005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74" name="Text Box 197">
          <a:extLst>
            <a:ext uri="{FF2B5EF4-FFF2-40B4-BE49-F238E27FC236}">
              <a16:creationId xmlns:a16="http://schemas.microsoft.com/office/drawing/2014/main" id="{00000000-0008-0000-0100-00005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75" name="Text Box 198">
          <a:extLst>
            <a:ext uri="{FF2B5EF4-FFF2-40B4-BE49-F238E27FC236}">
              <a16:creationId xmlns:a16="http://schemas.microsoft.com/office/drawing/2014/main" id="{00000000-0008-0000-0100-00005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76" name="Text Box 199">
          <a:extLst>
            <a:ext uri="{FF2B5EF4-FFF2-40B4-BE49-F238E27FC236}">
              <a16:creationId xmlns:a16="http://schemas.microsoft.com/office/drawing/2014/main" id="{00000000-0008-0000-0100-00005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77" name="Text Box 200">
          <a:extLst>
            <a:ext uri="{FF2B5EF4-FFF2-40B4-BE49-F238E27FC236}">
              <a16:creationId xmlns:a16="http://schemas.microsoft.com/office/drawing/2014/main" id="{00000000-0008-0000-0100-00005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78" name="Text Box 201">
          <a:extLst>
            <a:ext uri="{FF2B5EF4-FFF2-40B4-BE49-F238E27FC236}">
              <a16:creationId xmlns:a16="http://schemas.microsoft.com/office/drawing/2014/main" id="{00000000-0008-0000-0100-00005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79" name="Text Box 202">
          <a:extLst>
            <a:ext uri="{FF2B5EF4-FFF2-40B4-BE49-F238E27FC236}">
              <a16:creationId xmlns:a16="http://schemas.microsoft.com/office/drawing/2014/main" id="{00000000-0008-0000-0100-00005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80" name="Text Box 203">
          <a:extLst>
            <a:ext uri="{FF2B5EF4-FFF2-40B4-BE49-F238E27FC236}">
              <a16:creationId xmlns:a16="http://schemas.microsoft.com/office/drawing/2014/main" id="{00000000-0008-0000-0100-00006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81" name="Text Box 204">
          <a:extLst>
            <a:ext uri="{FF2B5EF4-FFF2-40B4-BE49-F238E27FC236}">
              <a16:creationId xmlns:a16="http://schemas.microsoft.com/office/drawing/2014/main" id="{00000000-0008-0000-0100-00006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82" name="Text Box 205">
          <a:extLst>
            <a:ext uri="{FF2B5EF4-FFF2-40B4-BE49-F238E27FC236}">
              <a16:creationId xmlns:a16="http://schemas.microsoft.com/office/drawing/2014/main" id="{00000000-0008-0000-0100-00006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83" name="Text Box 206">
          <a:extLst>
            <a:ext uri="{FF2B5EF4-FFF2-40B4-BE49-F238E27FC236}">
              <a16:creationId xmlns:a16="http://schemas.microsoft.com/office/drawing/2014/main" id="{00000000-0008-0000-0100-00006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84" name="Text Box 207">
          <a:extLst>
            <a:ext uri="{FF2B5EF4-FFF2-40B4-BE49-F238E27FC236}">
              <a16:creationId xmlns:a16="http://schemas.microsoft.com/office/drawing/2014/main" id="{00000000-0008-0000-0100-00006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85" name="Text Box 208">
          <a:extLst>
            <a:ext uri="{FF2B5EF4-FFF2-40B4-BE49-F238E27FC236}">
              <a16:creationId xmlns:a16="http://schemas.microsoft.com/office/drawing/2014/main" id="{00000000-0008-0000-0100-00006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86" name="Text Box 209">
          <a:extLst>
            <a:ext uri="{FF2B5EF4-FFF2-40B4-BE49-F238E27FC236}">
              <a16:creationId xmlns:a16="http://schemas.microsoft.com/office/drawing/2014/main" id="{00000000-0008-0000-0100-00006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87" name="Text Box 210">
          <a:extLst>
            <a:ext uri="{FF2B5EF4-FFF2-40B4-BE49-F238E27FC236}">
              <a16:creationId xmlns:a16="http://schemas.microsoft.com/office/drawing/2014/main" id="{00000000-0008-0000-0100-00006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88" name="Text Box 211">
          <a:extLst>
            <a:ext uri="{FF2B5EF4-FFF2-40B4-BE49-F238E27FC236}">
              <a16:creationId xmlns:a16="http://schemas.microsoft.com/office/drawing/2014/main" id="{00000000-0008-0000-0100-00006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89" name="Text Box 212">
          <a:extLst>
            <a:ext uri="{FF2B5EF4-FFF2-40B4-BE49-F238E27FC236}">
              <a16:creationId xmlns:a16="http://schemas.microsoft.com/office/drawing/2014/main" id="{00000000-0008-0000-0100-00006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90" name="Text Box 213">
          <a:extLst>
            <a:ext uri="{FF2B5EF4-FFF2-40B4-BE49-F238E27FC236}">
              <a16:creationId xmlns:a16="http://schemas.microsoft.com/office/drawing/2014/main" id="{00000000-0008-0000-0100-00006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91" name="Text Box 214">
          <a:extLst>
            <a:ext uri="{FF2B5EF4-FFF2-40B4-BE49-F238E27FC236}">
              <a16:creationId xmlns:a16="http://schemas.microsoft.com/office/drawing/2014/main" id="{00000000-0008-0000-0100-00006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92" name="Text Box 215">
          <a:extLst>
            <a:ext uri="{FF2B5EF4-FFF2-40B4-BE49-F238E27FC236}">
              <a16:creationId xmlns:a16="http://schemas.microsoft.com/office/drawing/2014/main" id="{00000000-0008-0000-0100-00006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93" name="Text Box 216">
          <a:extLst>
            <a:ext uri="{FF2B5EF4-FFF2-40B4-BE49-F238E27FC236}">
              <a16:creationId xmlns:a16="http://schemas.microsoft.com/office/drawing/2014/main" id="{00000000-0008-0000-0100-00006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94" name="Text Box 217">
          <a:extLst>
            <a:ext uri="{FF2B5EF4-FFF2-40B4-BE49-F238E27FC236}">
              <a16:creationId xmlns:a16="http://schemas.microsoft.com/office/drawing/2014/main" id="{00000000-0008-0000-0100-00006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95" name="Text Box 218">
          <a:extLst>
            <a:ext uri="{FF2B5EF4-FFF2-40B4-BE49-F238E27FC236}">
              <a16:creationId xmlns:a16="http://schemas.microsoft.com/office/drawing/2014/main" id="{00000000-0008-0000-0100-00006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96" name="Text Box 219">
          <a:extLst>
            <a:ext uri="{FF2B5EF4-FFF2-40B4-BE49-F238E27FC236}">
              <a16:creationId xmlns:a16="http://schemas.microsoft.com/office/drawing/2014/main" id="{00000000-0008-0000-0100-00007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97" name="Text Box 220">
          <a:extLst>
            <a:ext uri="{FF2B5EF4-FFF2-40B4-BE49-F238E27FC236}">
              <a16:creationId xmlns:a16="http://schemas.microsoft.com/office/drawing/2014/main" id="{00000000-0008-0000-0100-00007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98" name="Text Box 221">
          <a:extLst>
            <a:ext uri="{FF2B5EF4-FFF2-40B4-BE49-F238E27FC236}">
              <a16:creationId xmlns:a16="http://schemas.microsoft.com/office/drawing/2014/main" id="{00000000-0008-0000-0100-00007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699" name="Text Box 222">
          <a:extLst>
            <a:ext uri="{FF2B5EF4-FFF2-40B4-BE49-F238E27FC236}">
              <a16:creationId xmlns:a16="http://schemas.microsoft.com/office/drawing/2014/main" id="{00000000-0008-0000-0100-00007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00" name="Text Box 223">
          <a:extLst>
            <a:ext uri="{FF2B5EF4-FFF2-40B4-BE49-F238E27FC236}">
              <a16:creationId xmlns:a16="http://schemas.microsoft.com/office/drawing/2014/main" id="{00000000-0008-0000-0100-00007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01" name="Text Box 224">
          <a:extLst>
            <a:ext uri="{FF2B5EF4-FFF2-40B4-BE49-F238E27FC236}">
              <a16:creationId xmlns:a16="http://schemas.microsoft.com/office/drawing/2014/main" id="{00000000-0008-0000-0100-00007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02" name="Text Box 225">
          <a:extLst>
            <a:ext uri="{FF2B5EF4-FFF2-40B4-BE49-F238E27FC236}">
              <a16:creationId xmlns:a16="http://schemas.microsoft.com/office/drawing/2014/main" id="{00000000-0008-0000-0100-00007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03" name="Text Box 226">
          <a:extLst>
            <a:ext uri="{FF2B5EF4-FFF2-40B4-BE49-F238E27FC236}">
              <a16:creationId xmlns:a16="http://schemas.microsoft.com/office/drawing/2014/main" id="{00000000-0008-0000-0100-00007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04" name="Text Box 227">
          <a:extLst>
            <a:ext uri="{FF2B5EF4-FFF2-40B4-BE49-F238E27FC236}">
              <a16:creationId xmlns:a16="http://schemas.microsoft.com/office/drawing/2014/main" id="{00000000-0008-0000-0100-00007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05" name="Text Box 228">
          <a:extLst>
            <a:ext uri="{FF2B5EF4-FFF2-40B4-BE49-F238E27FC236}">
              <a16:creationId xmlns:a16="http://schemas.microsoft.com/office/drawing/2014/main" id="{00000000-0008-0000-0100-00007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06" name="Text Box 229">
          <a:extLst>
            <a:ext uri="{FF2B5EF4-FFF2-40B4-BE49-F238E27FC236}">
              <a16:creationId xmlns:a16="http://schemas.microsoft.com/office/drawing/2014/main" id="{00000000-0008-0000-0100-00007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07" name="Text Box 230">
          <a:extLst>
            <a:ext uri="{FF2B5EF4-FFF2-40B4-BE49-F238E27FC236}">
              <a16:creationId xmlns:a16="http://schemas.microsoft.com/office/drawing/2014/main" id="{00000000-0008-0000-0100-00007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08" name="Text Box 231">
          <a:extLst>
            <a:ext uri="{FF2B5EF4-FFF2-40B4-BE49-F238E27FC236}">
              <a16:creationId xmlns:a16="http://schemas.microsoft.com/office/drawing/2014/main" id="{00000000-0008-0000-0100-00007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09" name="Text Box 232">
          <a:extLst>
            <a:ext uri="{FF2B5EF4-FFF2-40B4-BE49-F238E27FC236}">
              <a16:creationId xmlns:a16="http://schemas.microsoft.com/office/drawing/2014/main" id="{00000000-0008-0000-0100-00007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10" name="Text Box 233">
          <a:extLst>
            <a:ext uri="{FF2B5EF4-FFF2-40B4-BE49-F238E27FC236}">
              <a16:creationId xmlns:a16="http://schemas.microsoft.com/office/drawing/2014/main" id="{00000000-0008-0000-0100-00007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11" name="Text Box 234">
          <a:extLst>
            <a:ext uri="{FF2B5EF4-FFF2-40B4-BE49-F238E27FC236}">
              <a16:creationId xmlns:a16="http://schemas.microsoft.com/office/drawing/2014/main" id="{00000000-0008-0000-0100-00007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12" name="Text Box 235">
          <a:extLst>
            <a:ext uri="{FF2B5EF4-FFF2-40B4-BE49-F238E27FC236}">
              <a16:creationId xmlns:a16="http://schemas.microsoft.com/office/drawing/2014/main" id="{00000000-0008-0000-0100-00008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13" name="Text Box 236">
          <a:extLst>
            <a:ext uri="{FF2B5EF4-FFF2-40B4-BE49-F238E27FC236}">
              <a16:creationId xmlns:a16="http://schemas.microsoft.com/office/drawing/2014/main" id="{00000000-0008-0000-0100-00008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14" name="Text Box 237">
          <a:extLst>
            <a:ext uri="{FF2B5EF4-FFF2-40B4-BE49-F238E27FC236}">
              <a16:creationId xmlns:a16="http://schemas.microsoft.com/office/drawing/2014/main" id="{00000000-0008-0000-0100-00008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15" name="Text Box 238">
          <a:extLst>
            <a:ext uri="{FF2B5EF4-FFF2-40B4-BE49-F238E27FC236}">
              <a16:creationId xmlns:a16="http://schemas.microsoft.com/office/drawing/2014/main" id="{00000000-0008-0000-0100-00008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16" name="Text Box 239">
          <a:extLst>
            <a:ext uri="{FF2B5EF4-FFF2-40B4-BE49-F238E27FC236}">
              <a16:creationId xmlns:a16="http://schemas.microsoft.com/office/drawing/2014/main" id="{00000000-0008-0000-0100-00008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17" name="Text Box 240">
          <a:extLst>
            <a:ext uri="{FF2B5EF4-FFF2-40B4-BE49-F238E27FC236}">
              <a16:creationId xmlns:a16="http://schemas.microsoft.com/office/drawing/2014/main" id="{00000000-0008-0000-0100-00008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18" name="Text Box 241">
          <a:extLst>
            <a:ext uri="{FF2B5EF4-FFF2-40B4-BE49-F238E27FC236}">
              <a16:creationId xmlns:a16="http://schemas.microsoft.com/office/drawing/2014/main" id="{00000000-0008-0000-0100-00008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19" name="Text Box 242">
          <a:extLst>
            <a:ext uri="{FF2B5EF4-FFF2-40B4-BE49-F238E27FC236}">
              <a16:creationId xmlns:a16="http://schemas.microsoft.com/office/drawing/2014/main" id="{00000000-0008-0000-0100-00008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20" name="Text Box 243">
          <a:extLst>
            <a:ext uri="{FF2B5EF4-FFF2-40B4-BE49-F238E27FC236}">
              <a16:creationId xmlns:a16="http://schemas.microsoft.com/office/drawing/2014/main" id="{00000000-0008-0000-0100-00008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21" name="Text Box 244">
          <a:extLst>
            <a:ext uri="{FF2B5EF4-FFF2-40B4-BE49-F238E27FC236}">
              <a16:creationId xmlns:a16="http://schemas.microsoft.com/office/drawing/2014/main" id="{00000000-0008-0000-0100-00008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22" name="Text Box 125">
          <a:extLst>
            <a:ext uri="{FF2B5EF4-FFF2-40B4-BE49-F238E27FC236}">
              <a16:creationId xmlns:a16="http://schemas.microsoft.com/office/drawing/2014/main" id="{00000000-0008-0000-0100-00008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23" name="Text Box 126">
          <a:extLst>
            <a:ext uri="{FF2B5EF4-FFF2-40B4-BE49-F238E27FC236}">
              <a16:creationId xmlns:a16="http://schemas.microsoft.com/office/drawing/2014/main" id="{00000000-0008-0000-0100-00008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24" name="Text Box 127">
          <a:extLst>
            <a:ext uri="{FF2B5EF4-FFF2-40B4-BE49-F238E27FC236}">
              <a16:creationId xmlns:a16="http://schemas.microsoft.com/office/drawing/2014/main" id="{00000000-0008-0000-0100-00008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25" name="Text Box 128">
          <a:extLst>
            <a:ext uri="{FF2B5EF4-FFF2-40B4-BE49-F238E27FC236}">
              <a16:creationId xmlns:a16="http://schemas.microsoft.com/office/drawing/2014/main" id="{00000000-0008-0000-0100-00008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26" name="Text Box 129">
          <a:extLst>
            <a:ext uri="{FF2B5EF4-FFF2-40B4-BE49-F238E27FC236}">
              <a16:creationId xmlns:a16="http://schemas.microsoft.com/office/drawing/2014/main" id="{00000000-0008-0000-0100-00008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27" name="Text Box 130">
          <a:extLst>
            <a:ext uri="{FF2B5EF4-FFF2-40B4-BE49-F238E27FC236}">
              <a16:creationId xmlns:a16="http://schemas.microsoft.com/office/drawing/2014/main" id="{00000000-0008-0000-0100-00008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28" name="Text Box 131">
          <a:extLst>
            <a:ext uri="{FF2B5EF4-FFF2-40B4-BE49-F238E27FC236}">
              <a16:creationId xmlns:a16="http://schemas.microsoft.com/office/drawing/2014/main" id="{00000000-0008-0000-0100-00009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29" name="Text Box 132">
          <a:extLst>
            <a:ext uri="{FF2B5EF4-FFF2-40B4-BE49-F238E27FC236}">
              <a16:creationId xmlns:a16="http://schemas.microsoft.com/office/drawing/2014/main" id="{00000000-0008-0000-0100-00009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30" name="Text Box 133">
          <a:extLst>
            <a:ext uri="{FF2B5EF4-FFF2-40B4-BE49-F238E27FC236}">
              <a16:creationId xmlns:a16="http://schemas.microsoft.com/office/drawing/2014/main" id="{00000000-0008-0000-0100-00009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31" name="Text Box 134">
          <a:extLst>
            <a:ext uri="{FF2B5EF4-FFF2-40B4-BE49-F238E27FC236}">
              <a16:creationId xmlns:a16="http://schemas.microsoft.com/office/drawing/2014/main" id="{00000000-0008-0000-0100-00009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32" name="Text Box 135">
          <a:extLst>
            <a:ext uri="{FF2B5EF4-FFF2-40B4-BE49-F238E27FC236}">
              <a16:creationId xmlns:a16="http://schemas.microsoft.com/office/drawing/2014/main" id="{00000000-0008-0000-0100-00009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33" name="Text Box 136">
          <a:extLst>
            <a:ext uri="{FF2B5EF4-FFF2-40B4-BE49-F238E27FC236}">
              <a16:creationId xmlns:a16="http://schemas.microsoft.com/office/drawing/2014/main" id="{00000000-0008-0000-0100-00009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34" name="Text Box 137">
          <a:extLst>
            <a:ext uri="{FF2B5EF4-FFF2-40B4-BE49-F238E27FC236}">
              <a16:creationId xmlns:a16="http://schemas.microsoft.com/office/drawing/2014/main" id="{00000000-0008-0000-0100-00009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35" name="Text Box 138">
          <a:extLst>
            <a:ext uri="{FF2B5EF4-FFF2-40B4-BE49-F238E27FC236}">
              <a16:creationId xmlns:a16="http://schemas.microsoft.com/office/drawing/2014/main" id="{00000000-0008-0000-0100-00009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36" name="Text Box 139">
          <a:extLst>
            <a:ext uri="{FF2B5EF4-FFF2-40B4-BE49-F238E27FC236}">
              <a16:creationId xmlns:a16="http://schemas.microsoft.com/office/drawing/2014/main" id="{00000000-0008-0000-0100-00009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37" name="Text Box 140">
          <a:extLst>
            <a:ext uri="{FF2B5EF4-FFF2-40B4-BE49-F238E27FC236}">
              <a16:creationId xmlns:a16="http://schemas.microsoft.com/office/drawing/2014/main" id="{00000000-0008-0000-0100-00009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38" name="Text Box 141">
          <a:extLst>
            <a:ext uri="{FF2B5EF4-FFF2-40B4-BE49-F238E27FC236}">
              <a16:creationId xmlns:a16="http://schemas.microsoft.com/office/drawing/2014/main" id="{00000000-0008-0000-0100-00009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39" name="Text Box 142">
          <a:extLst>
            <a:ext uri="{FF2B5EF4-FFF2-40B4-BE49-F238E27FC236}">
              <a16:creationId xmlns:a16="http://schemas.microsoft.com/office/drawing/2014/main" id="{00000000-0008-0000-0100-00009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40" name="Text Box 143">
          <a:extLst>
            <a:ext uri="{FF2B5EF4-FFF2-40B4-BE49-F238E27FC236}">
              <a16:creationId xmlns:a16="http://schemas.microsoft.com/office/drawing/2014/main" id="{00000000-0008-0000-0100-00009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41" name="Text Box 144">
          <a:extLst>
            <a:ext uri="{FF2B5EF4-FFF2-40B4-BE49-F238E27FC236}">
              <a16:creationId xmlns:a16="http://schemas.microsoft.com/office/drawing/2014/main" id="{00000000-0008-0000-0100-00009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42" name="Text Box 145">
          <a:extLst>
            <a:ext uri="{FF2B5EF4-FFF2-40B4-BE49-F238E27FC236}">
              <a16:creationId xmlns:a16="http://schemas.microsoft.com/office/drawing/2014/main" id="{00000000-0008-0000-0100-00009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43" name="Text Box 146">
          <a:extLst>
            <a:ext uri="{FF2B5EF4-FFF2-40B4-BE49-F238E27FC236}">
              <a16:creationId xmlns:a16="http://schemas.microsoft.com/office/drawing/2014/main" id="{00000000-0008-0000-0100-00009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44" name="Text Box 147">
          <a:extLst>
            <a:ext uri="{FF2B5EF4-FFF2-40B4-BE49-F238E27FC236}">
              <a16:creationId xmlns:a16="http://schemas.microsoft.com/office/drawing/2014/main" id="{00000000-0008-0000-0100-0000A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45" name="Text Box 148">
          <a:extLst>
            <a:ext uri="{FF2B5EF4-FFF2-40B4-BE49-F238E27FC236}">
              <a16:creationId xmlns:a16="http://schemas.microsoft.com/office/drawing/2014/main" id="{00000000-0008-0000-0100-0000A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46" name="Text Box 149">
          <a:extLst>
            <a:ext uri="{FF2B5EF4-FFF2-40B4-BE49-F238E27FC236}">
              <a16:creationId xmlns:a16="http://schemas.microsoft.com/office/drawing/2014/main" id="{00000000-0008-0000-0100-0000A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47" name="Text Box 150">
          <a:extLst>
            <a:ext uri="{FF2B5EF4-FFF2-40B4-BE49-F238E27FC236}">
              <a16:creationId xmlns:a16="http://schemas.microsoft.com/office/drawing/2014/main" id="{00000000-0008-0000-0100-0000A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48" name="Text Box 151">
          <a:extLst>
            <a:ext uri="{FF2B5EF4-FFF2-40B4-BE49-F238E27FC236}">
              <a16:creationId xmlns:a16="http://schemas.microsoft.com/office/drawing/2014/main" id="{00000000-0008-0000-0100-0000A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49" name="Text Box 152">
          <a:extLst>
            <a:ext uri="{FF2B5EF4-FFF2-40B4-BE49-F238E27FC236}">
              <a16:creationId xmlns:a16="http://schemas.microsoft.com/office/drawing/2014/main" id="{00000000-0008-0000-0100-0000A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50" name="Text Box 153">
          <a:extLst>
            <a:ext uri="{FF2B5EF4-FFF2-40B4-BE49-F238E27FC236}">
              <a16:creationId xmlns:a16="http://schemas.microsoft.com/office/drawing/2014/main" id="{00000000-0008-0000-0100-0000A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51" name="Text Box 154">
          <a:extLst>
            <a:ext uri="{FF2B5EF4-FFF2-40B4-BE49-F238E27FC236}">
              <a16:creationId xmlns:a16="http://schemas.microsoft.com/office/drawing/2014/main" id="{00000000-0008-0000-0100-0000A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52" name="Text Box 155">
          <a:extLst>
            <a:ext uri="{FF2B5EF4-FFF2-40B4-BE49-F238E27FC236}">
              <a16:creationId xmlns:a16="http://schemas.microsoft.com/office/drawing/2014/main" id="{00000000-0008-0000-0100-0000A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53" name="Text Box 156">
          <a:extLst>
            <a:ext uri="{FF2B5EF4-FFF2-40B4-BE49-F238E27FC236}">
              <a16:creationId xmlns:a16="http://schemas.microsoft.com/office/drawing/2014/main" id="{00000000-0008-0000-0100-0000A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54" name="Text Box 157">
          <a:extLst>
            <a:ext uri="{FF2B5EF4-FFF2-40B4-BE49-F238E27FC236}">
              <a16:creationId xmlns:a16="http://schemas.microsoft.com/office/drawing/2014/main" id="{00000000-0008-0000-0100-0000A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55" name="Text Box 158">
          <a:extLst>
            <a:ext uri="{FF2B5EF4-FFF2-40B4-BE49-F238E27FC236}">
              <a16:creationId xmlns:a16="http://schemas.microsoft.com/office/drawing/2014/main" id="{00000000-0008-0000-0100-0000A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56" name="Text Box 159">
          <a:extLst>
            <a:ext uri="{FF2B5EF4-FFF2-40B4-BE49-F238E27FC236}">
              <a16:creationId xmlns:a16="http://schemas.microsoft.com/office/drawing/2014/main" id="{00000000-0008-0000-0100-0000A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57" name="Text Box 160">
          <a:extLst>
            <a:ext uri="{FF2B5EF4-FFF2-40B4-BE49-F238E27FC236}">
              <a16:creationId xmlns:a16="http://schemas.microsoft.com/office/drawing/2014/main" id="{00000000-0008-0000-0100-0000A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58" name="Text Box 161">
          <a:extLst>
            <a:ext uri="{FF2B5EF4-FFF2-40B4-BE49-F238E27FC236}">
              <a16:creationId xmlns:a16="http://schemas.microsoft.com/office/drawing/2014/main" id="{00000000-0008-0000-0100-0000A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59" name="Text Box 162">
          <a:extLst>
            <a:ext uri="{FF2B5EF4-FFF2-40B4-BE49-F238E27FC236}">
              <a16:creationId xmlns:a16="http://schemas.microsoft.com/office/drawing/2014/main" id="{00000000-0008-0000-0100-0000A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60" name="Text Box 163">
          <a:extLst>
            <a:ext uri="{FF2B5EF4-FFF2-40B4-BE49-F238E27FC236}">
              <a16:creationId xmlns:a16="http://schemas.microsoft.com/office/drawing/2014/main" id="{00000000-0008-0000-0100-0000B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61" name="Text Box 164">
          <a:extLst>
            <a:ext uri="{FF2B5EF4-FFF2-40B4-BE49-F238E27FC236}">
              <a16:creationId xmlns:a16="http://schemas.microsoft.com/office/drawing/2014/main" id="{00000000-0008-0000-0100-0000B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62" name="Text Box 165">
          <a:extLst>
            <a:ext uri="{FF2B5EF4-FFF2-40B4-BE49-F238E27FC236}">
              <a16:creationId xmlns:a16="http://schemas.microsoft.com/office/drawing/2014/main" id="{00000000-0008-0000-0100-0000B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63" name="Text Box 166">
          <a:extLst>
            <a:ext uri="{FF2B5EF4-FFF2-40B4-BE49-F238E27FC236}">
              <a16:creationId xmlns:a16="http://schemas.microsoft.com/office/drawing/2014/main" id="{00000000-0008-0000-0100-0000B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64" name="Text Box 167">
          <a:extLst>
            <a:ext uri="{FF2B5EF4-FFF2-40B4-BE49-F238E27FC236}">
              <a16:creationId xmlns:a16="http://schemas.microsoft.com/office/drawing/2014/main" id="{00000000-0008-0000-0100-0000B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65" name="Text Box 168">
          <a:extLst>
            <a:ext uri="{FF2B5EF4-FFF2-40B4-BE49-F238E27FC236}">
              <a16:creationId xmlns:a16="http://schemas.microsoft.com/office/drawing/2014/main" id="{00000000-0008-0000-0100-0000B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66" name="Text Box 169">
          <a:extLst>
            <a:ext uri="{FF2B5EF4-FFF2-40B4-BE49-F238E27FC236}">
              <a16:creationId xmlns:a16="http://schemas.microsoft.com/office/drawing/2014/main" id="{00000000-0008-0000-0100-0000B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67" name="Text Box 170">
          <a:extLst>
            <a:ext uri="{FF2B5EF4-FFF2-40B4-BE49-F238E27FC236}">
              <a16:creationId xmlns:a16="http://schemas.microsoft.com/office/drawing/2014/main" id="{00000000-0008-0000-0100-0000B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68" name="Text Box 171">
          <a:extLst>
            <a:ext uri="{FF2B5EF4-FFF2-40B4-BE49-F238E27FC236}">
              <a16:creationId xmlns:a16="http://schemas.microsoft.com/office/drawing/2014/main" id="{00000000-0008-0000-0100-0000B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69" name="Text Box 172">
          <a:extLst>
            <a:ext uri="{FF2B5EF4-FFF2-40B4-BE49-F238E27FC236}">
              <a16:creationId xmlns:a16="http://schemas.microsoft.com/office/drawing/2014/main" id="{00000000-0008-0000-0100-0000B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70" name="Text Box 173">
          <a:extLst>
            <a:ext uri="{FF2B5EF4-FFF2-40B4-BE49-F238E27FC236}">
              <a16:creationId xmlns:a16="http://schemas.microsoft.com/office/drawing/2014/main" id="{00000000-0008-0000-0100-0000B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71" name="Text Box 174">
          <a:extLst>
            <a:ext uri="{FF2B5EF4-FFF2-40B4-BE49-F238E27FC236}">
              <a16:creationId xmlns:a16="http://schemas.microsoft.com/office/drawing/2014/main" id="{00000000-0008-0000-0100-0000B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72" name="Text Box 175">
          <a:extLst>
            <a:ext uri="{FF2B5EF4-FFF2-40B4-BE49-F238E27FC236}">
              <a16:creationId xmlns:a16="http://schemas.microsoft.com/office/drawing/2014/main" id="{00000000-0008-0000-0100-0000B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73" name="Text Box 176">
          <a:extLst>
            <a:ext uri="{FF2B5EF4-FFF2-40B4-BE49-F238E27FC236}">
              <a16:creationId xmlns:a16="http://schemas.microsoft.com/office/drawing/2014/main" id="{00000000-0008-0000-0100-0000B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74" name="Text Box 177">
          <a:extLst>
            <a:ext uri="{FF2B5EF4-FFF2-40B4-BE49-F238E27FC236}">
              <a16:creationId xmlns:a16="http://schemas.microsoft.com/office/drawing/2014/main" id="{00000000-0008-0000-0100-0000B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75" name="Text Box 178">
          <a:extLst>
            <a:ext uri="{FF2B5EF4-FFF2-40B4-BE49-F238E27FC236}">
              <a16:creationId xmlns:a16="http://schemas.microsoft.com/office/drawing/2014/main" id="{00000000-0008-0000-0100-0000B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76" name="Text Box 179">
          <a:extLst>
            <a:ext uri="{FF2B5EF4-FFF2-40B4-BE49-F238E27FC236}">
              <a16:creationId xmlns:a16="http://schemas.microsoft.com/office/drawing/2014/main" id="{00000000-0008-0000-0100-0000C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77" name="Text Box 180">
          <a:extLst>
            <a:ext uri="{FF2B5EF4-FFF2-40B4-BE49-F238E27FC236}">
              <a16:creationId xmlns:a16="http://schemas.microsoft.com/office/drawing/2014/main" id="{00000000-0008-0000-0100-0000C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78" name="Text Box 181">
          <a:extLst>
            <a:ext uri="{FF2B5EF4-FFF2-40B4-BE49-F238E27FC236}">
              <a16:creationId xmlns:a16="http://schemas.microsoft.com/office/drawing/2014/main" id="{00000000-0008-0000-0100-0000C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79" name="Text Box 182">
          <a:extLst>
            <a:ext uri="{FF2B5EF4-FFF2-40B4-BE49-F238E27FC236}">
              <a16:creationId xmlns:a16="http://schemas.microsoft.com/office/drawing/2014/main" id="{00000000-0008-0000-0100-0000C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80" name="Text Box 183">
          <a:extLst>
            <a:ext uri="{FF2B5EF4-FFF2-40B4-BE49-F238E27FC236}">
              <a16:creationId xmlns:a16="http://schemas.microsoft.com/office/drawing/2014/main" id="{00000000-0008-0000-0100-0000C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81" name="Text Box 184">
          <a:extLst>
            <a:ext uri="{FF2B5EF4-FFF2-40B4-BE49-F238E27FC236}">
              <a16:creationId xmlns:a16="http://schemas.microsoft.com/office/drawing/2014/main" id="{00000000-0008-0000-0100-0000C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82" name="Text Box 185">
          <a:extLst>
            <a:ext uri="{FF2B5EF4-FFF2-40B4-BE49-F238E27FC236}">
              <a16:creationId xmlns:a16="http://schemas.microsoft.com/office/drawing/2014/main" id="{00000000-0008-0000-0100-0000C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83" name="Text Box 186">
          <a:extLst>
            <a:ext uri="{FF2B5EF4-FFF2-40B4-BE49-F238E27FC236}">
              <a16:creationId xmlns:a16="http://schemas.microsoft.com/office/drawing/2014/main" id="{00000000-0008-0000-0100-0000C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84" name="Text Box 187">
          <a:extLst>
            <a:ext uri="{FF2B5EF4-FFF2-40B4-BE49-F238E27FC236}">
              <a16:creationId xmlns:a16="http://schemas.microsoft.com/office/drawing/2014/main" id="{00000000-0008-0000-0100-0000C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85" name="Text Box 188">
          <a:extLst>
            <a:ext uri="{FF2B5EF4-FFF2-40B4-BE49-F238E27FC236}">
              <a16:creationId xmlns:a16="http://schemas.microsoft.com/office/drawing/2014/main" id="{00000000-0008-0000-0100-0000C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86" name="Text Box 189">
          <a:extLst>
            <a:ext uri="{FF2B5EF4-FFF2-40B4-BE49-F238E27FC236}">
              <a16:creationId xmlns:a16="http://schemas.microsoft.com/office/drawing/2014/main" id="{00000000-0008-0000-0100-0000C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87" name="Text Box 190">
          <a:extLst>
            <a:ext uri="{FF2B5EF4-FFF2-40B4-BE49-F238E27FC236}">
              <a16:creationId xmlns:a16="http://schemas.microsoft.com/office/drawing/2014/main" id="{00000000-0008-0000-0100-0000C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88" name="Text Box 191">
          <a:extLst>
            <a:ext uri="{FF2B5EF4-FFF2-40B4-BE49-F238E27FC236}">
              <a16:creationId xmlns:a16="http://schemas.microsoft.com/office/drawing/2014/main" id="{00000000-0008-0000-0100-0000C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89" name="Text Box 192">
          <a:extLst>
            <a:ext uri="{FF2B5EF4-FFF2-40B4-BE49-F238E27FC236}">
              <a16:creationId xmlns:a16="http://schemas.microsoft.com/office/drawing/2014/main" id="{00000000-0008-0000-0100-0000C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90" name="Text Box 193">
          <a:extLst>
            <a:ext uri="{FF2B5EF4-FFF2-40B4-BE49-F238E27FC236}">
              <a16:creationId xmlns:a16="http://schemas.microsoft.com/office/drawing/2014/main" id="{00000000-0008-0000-0100-0000C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91" name="Text Box 194">
          <a:extLst>
            <a:ext uri="{FF2B5EF4-FFF2-40B4-BE49-F238E27FC236}">
              <a16:creationId xmlns:a16="http://schemas.microsoft.com/office/drawing/2014/main" id="{00000000-0008-0000-0100-0000C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92" name="Text Box 195">
          <a:extLst>
            <a:ext uri="{FF2B5EF4-FFF2-40B4-BE49-F238E27FC236}">
              <a16:creationId xmlns:a16="http://schemas.microsoft.com/office/drawing/2014/main" id="{00000000-0008-0000-0100-0000D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93" name="Text Box 196">
          <a:extLst>
            <a:ext uri="{FF2B5EF4-FFF2-40B4-BE49-F238E27FC236}">
              <a16:creationId xmlns:a16="http://schemas.microsoft.com/office/drawing/2014/main" id="{00000000-0008-0000-0100-0000D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94" name="Text Box 197">
          <a:extLst>
            <a:ext uri="{FF2B5EF4-FFF2-40B4-BE49-F238E27FC236}">
              <a16:creationId xmlns:a16="http://schemas.microsoft.com/office/drawing/2014/main" id="{00000000-0008-0000-0100-0000D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95" name="Text Box 198">
          <a:extLst>
            <a:ext uri="{FF2B5EF4-FFF2-40B4-BE49-F238E27FC236}">
              <a16:creationId xmlns:a16="http://schemas.microsoft.com/office/drawing/2014/main" id="{00000000-0008-0000-0100-0000D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96" name="Text Box 199">
          <a:extLst>
            <a:ext uri="{FF2B5EF4-FFF2-40B4-BE49-F238E27FC236}">
              <a16:creationId xmlns:a16="http://schemas.microsoft.com/office/drawing/2014/main" id="{00000000-0008-0000-0100-0000D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97" name="Text Box 200">
          <a:extLst>
            <a:ext uri="{FF2B5EF4-FFF2-40B4-BE49-F238E27FC236}">
              <a16:creationId xmlns:a16="http://schemas.microsoft.com/office/drawing/2014/main" id="{00000000-0008-0000-0100-0000D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98" name="Text Box 201">
          <a:extLst>
            <a:ext uri="{FF2B5EF4-FFF2-40B4-BE49-F238E27FC236}">
              <a16:creationId xmlns:a16="http://schemas.microsoft.com/office/drawing/2014/main" id="{00000000-0008-0000-0100-0000D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799" name="Text Box 202">
          <a:extLst>
            <a:ext uri="{FF2B5EF4-FFF2-40B4-BE49-F238E27FC236}">
              <a16:creationId xmlns:a16="http://schemas.microsoft.com/office/drawing/2014/main" id="{00000000-0008-0000-0100-0000D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00" name="Text Box 203">
          <a:extLst>
            <a:ext uri="{FF2B5EF4-FFF2-40B4-BE49-F238E27FC236}">
              <a16:creationId xmlns:a16="http://schemas.microsoft.com/office/drawing/2014/main" id="{00000000-0008-0000-0100-0000D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01" name="Text Box 204">
          <a:extLst>
            <a:ext uri="{FF2B5EF4-FFF2-40B4-BE49-F238E27FC236}">
              <a16:creationId xmlns:a16="http://schemas.microsoft.com/office/drawing/2014/main" id="{00000000-0008-0000-0100-0000D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02" name="Text Box 205">
          <a:extLst>
            <a:ext uri="{FF2B5EF4-FFF2-40B4-BE49-F238E27FC236}">
              <a16:creationId xmlns:a16="http://schemas.microsoft.com/office/drawing/2014/main" id="{00000000-0008-0000-0100-0000D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03" name="Text Box 206">
          <a:extLst>
            <a:ext uri="{FF2B5EF4-FFF2-40B4-BE49-F238E27FC236}">
              <a16:creationId xmlns:a16="http://schemas.microsoft.com/office/drawing/2014/main" id="{00000000-0008-0000-0100-0000D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04" name="Text Box 207">
          <a:extLst>
            <a:ext uri="{FF2B5EF4-FFF2-40B4-BE49-F238E27FC236}">
              <a16:creationId xmlns:a16="http://schemas.microsoft.com/office/drawing/2014/main" id="{00000000-0008-0000-0100-0000D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05" name="Text Box 208">
          <a:extLst>
            <a:ext uri="{FF2B5EF4-FFF2-40B4-BE49-F238E27FC236}">
              <a16:creationId xmlns:a16="http://schemas.microsoft.com/office/drawing/2014/main" id="{00000000-0008-0000-0100-0000D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06" name="Text Box 209">
          <a:extLst>
            <a:ext uri="{FF2B5EF4-FFF2-40B4-BE49-F238E27FC236}">
              <a16:creationId xmlns:a16="http://schemas.microsoft.com/office/drawing/2014/main" id="{00000000-0008-0000-0100-0000D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07" name="Text Box 210">
          <a:extLst>
            <a:ext uri="{FF2B5EF4-FFF2-40B4-BE49-F238E27FC236}">
              <a16:creationId xmlns:a16="http://schemas.microsoft.com/office/drawing/2014/main" id="{00000000-0008-0000-0100-0000D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08" name="Text Box 211">
          <a:extLst>
            <a:ext uri="{FF2B5EF4-FFF2-40B4-BE49-F238E27FC236}">
              <a16:creationId xmlns:a16="http://schemas.microsoft.com/office/drawing/2014/main" id="{00000000-0008-0000-0100-0000E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09" name="Text Box 212">
          <a:extLst>
            <a:ext uri="{FF2B5EF4-FFF2-40B4-BE49-F238E27FC236}">
              <a16:creationId xmlns:a16="http://schemas.microsoft.com/office/drawing/2014/main" id="{00000000-0008-0000-0100-0000E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10" name="Text Box 213">
          <a:extLst>
            <a:ext uri="{FF2B5EF4-FFF2-40B4-BE49-F238E27FC236}">
              <a16:creationId xmlns:a16="http://schemas.microsoft.com/office/drawing/2014/main" id="{00000000-0008-0000-0100-0000E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11" name="Text Box 214">
          <a:extLst>
            <a:ext uri="{FF2B5EF4-FFF2-40B4-BE49-F238E27FC236}">
              <a16:creationId xmlns:a16="http://schemas.microsoft.com/office/drawing/2014/main" id="{00000000-0008-0000-0100-0000E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12" name="Text Box 215">
          <a:extLst>
            <a:ext uri="{FF2B5EF4-FFF2-40B4-BE49-F238E27FC236}">
              <a16:creationId xmlns:a16="http://schemas.microsoft.com/office/drawing/2014/main" id="{00000000-0008-0000-0100-0000E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13" name="Text Box 216">
          <a:extLst>
            <a:ext uri="{FF2B5EF4-FFF2-40B4-BE49-F238E27FC236}">
              <a16:creationId xmlns:a16="http://schemas.microsoft.com/office/drawing/2014/main" id="{00000000-0008-0000-0100-0000E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14" name="Text Box 217">
          <a:extLst>
            <a:ext uri="{FF2B5EF4-FFF2-40B4-BE49-F238E27FC236}">
              <a16:creationId xmlns:a16="http://schemas.microsoft.com/office/drawing/2014/main" id="{00000000-0008-0000-0100-0000E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15" name="Text Box 218">
          <a:extLst>
            <a:ext uri="{FF2B5EF4-FFF2-40B4-BE49-F238E27FC236}">
              <a16:creationId xmlns:a16="http://schemas.microsoft.com/office/drawing/2014/main" id="{00000000-0008-0000-0100-0000E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16" name="Text Box 219">
          <a:extLst>
            <a:ext uri="{FF2B5EF4-FFF2-40B4-BE49-F238E27FC236}">
              <a16:creationId xmlns:a16="http://schemas.microsoft.com/office/drawing/2014/main" id="{00000000-0008-0000-0100-0000E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17" name="Text Box 220">
          <a:extLst>
            <a:ext uri="{FF2B5EF4-FFF2-40B4-BE49-F238E27FC236}">
              <a16:creationId xmlns:a16="http://schemas.microsoft.com/office/drawing/2014/main" id="{00000000-0008-0000-0100-0000E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18" name="Text Box 221">
          <a:extLst>
            <a:ext uri="{FF2B5EF4-FFF2-40B4-BE49-F238E27FC236}">
              <a16:creationId xmlns:a16="http://schemas.microsoft.com/office/drawing/2014/main" id="{00000000-0008-0000-0100-0000E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19" name="Text Box 222">
          <a:extLst>
            <a:ext uri="{FF2B5EF4-FFF2-40B4-BE49-F238E27FC236}">
              <a16:creationId xmlns:a16="http://schemas.microsoft.com/office/drawing/2014/main" id="{00000000-0008-0000-0100-0000E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20" name="Text Box 223">
          <a:extLst>
            <a:ext uri="{FF2B5EF4-FFF2-40B4-BE49-F238E27FC236}">
              <a16:creationId xmlns:a16="http://schemas.microsoft.com/office/drawing/2014/main" id="{00000000-0008-0000-0100-0000E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21" name="Text Box 224">
          <a:extLst>
            <a:ext uri="{FF2B5EF4-FFF2-40B4-BE49-F238E27FC236}">
              <a16:creationId xmlns:a16="http://schemas.microsoft.com/office/drawing/2014/main" id="{00000000-0008-0000-0100-0000E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22" name="Text Box 225">
          <a:extLst>
            <a:ext uri="{FF2B5EF4-FFF2-40B4-BE49-F238E27FC236}">
              <a16:creationId xmlns:a16="http://schemas.microsoft.com/office/drawing/2014/main" id="{00000000-0008-0000-0100-0000E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23" name="Text Box 226">
          <a:extLst>
            <a:ext uri="{FF2B5EF4-FFF2-40B4-BE49-F238E27FC236}">
              <a16:creationId xmlns:a16="http://schemas.microsoft.com/office/drawing/2014/main" id="{00000000-0008-0000-0100-0000E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24" name="Text Box 227">
          <a:extLst>
            <a:ext uri="{FF2B5EF4-FFF2-40B4-BE49-F238E27FC236}">
              <a16:creationId xmlns:a16="http://schemas.microsoft.com/office/drawing/2014/main" id="{00000000-0008-0000-0100-0000F0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25" name="Text Box 228">
          <a:extLst>
            <a:ext uri="{FF2B5EF4-FFF2-40B4-BE49-F238E27FC236}">
              <a16:creationId xmlns:a16="http://schemas.microsoft.com/office/drawing/2014/main" id="{00000000-0008-0000-0100-0000F1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26" name="Text Box 229">
          <a:extLst>
            <a:ext uri="{FF2B5EF4-FFF2-40B4-BE49-F238E27FC236}">
              <a16:creationId xmlns:a16="http://schemas.microsoft.com/office/drawing/2014/main" id="{00000000-0008-0000-0100-0000F2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27" name="Text Box 230">
          <a:extLst>
            <a:ext uri="{FF2B5EF4-FFF2-40B4-BE49-F238E27FC236}">
              <a16:creationId xmlns:a16="http://schemas.microsoft.com/office/drawing/2014/main" id="{00000000-0008-0000-0100-0000F3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28" name="Text Box 231">
          <a:extLst>
            <a:ext uri="{FF2B5EF4-FFF2-40B4-BE49-F238E27FC236}">
              <a16:creationId xmlns:a16="http://schemas.microsoft.com/office/drawing/2014/main" id="{00000000-0008-0000-0100-0000F4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29" name="Text Box 232">
          <a:extLst>
            <a:ext uri="{FF2B5EF4-FFF2-40B4-BE49-F238E27FC236}">
              <a16:creationId xmlns:a16="http://schemas.microsoft.com/office/drawing/2014/main" id="{00000000-0008-0000-0100-0000F5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30" name="Text Box 233">
          <a:extLst>
            <a:ext uri="{FF2B5EF4-FFF2-40B4-BE49-F238E27FC236}">
              <a16:creationId xmlns:a16="http://schemas.microsoft.com/office/drawing/2014/main" id="{00000000-0008-0000-0100-0000F6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31" name="Text Box 234">
          <a:extLst>
            <a:ext uri="{FF2B5EF4-FFF2-40B4-BE49-F238E27FC236}">
              <a16:creationId xmlns:a16="http://schemas.microsoft.com/office/drawing/2014/main" id="{00000000-0008-0000-0100-0000F7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32" name="Text Box 235">
          <a:extLst>
            <a:ext uri="{FF2B5EF4-FFF2-40B4-BE49-F238E27FC236}">
              <a16:creationId xmlns:a16="http://schemas.microsoft.com/office/drawing/2014/main" id="{00000000-0008-0000-0100-0000F8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33" name="Text Box 236">
          <a:extLst>
            <a:ext uri="{FF2B5EF4-FFF2-40B4-BE49-F238E27FC236}">
              <a16:creationId xmlns:a16="http://schemas.microsoft.com/office/drawing/2014/main" id="{00000000-0008-0000-0100-0000F9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34" name="Text Box 237">
          <a:extLst>
            <a:ext uri="{FF2B5EF4-FFF2-40B4-BE49-F238E27FC236}">
              <a16:creationId xmlns:a16="http://schemas.microsoft.com/office/drawing/2014/main" id="{00000000-0008-0000-0100-0000FA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35" name="Text Box 238">
          <a:extLst>
            <a:ext uri="{FF2B5EF4-FFF2-40B4-BE49-F238E27FC236}">
              <a16:creationId xmlns:a16="http://schemas.microsoft.com/office/drawing/2014/main" id="{00000000-0008-0000-0100-0000FB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36" name="Text Box 239">
          <a:extLst>
            <a:ext uri="{FF2B5EF4-FFF2-40B4-BE49-F238E27FC236}">
              <a16:creationId xmlns:a16="http://schemas.microsoft.com/office/drawing/2014/main" id="{00000000-0008-0000-0100-0000FC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37" name="Text Box 240">
          <a:extLst>
            <a:ext uri="{FF2B5EF4-FFF2-40B4-BE49-F238E27FC236}">
              <a16:creationId xmlns:a16="http://schemas.microsoft.com/office/drawing/2014/main" id="{00000000-0008-0000-0100-0000FD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38" name="Text Box 241">
          <a:extLst>
            <a:ext uri="{FF2B5EF4-FFF2-40B4-BE49-F238E27FC236}">
              <a16:creationId xmlns:a16="http://schemas.microsoft.com/office/drawing/2014/main" id="{00000000-0008-0000-0100-0000FE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39" name="Text Box 242">
          <a:extLst>
            <a:ext uri="{FF2B5EF4-FFF2-40B4-BE49-F238E27FC236}">
              <a16:creationId xmlns:a16="http://schemas.microsoft.com/office/drawing/2014/main" id="{00000000-0008-0000-0100-0000FF0E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40" name="Text Box 243">
          <a:extLst>
            <a:ext uri="{FF2B5EF4-FFF2-40B4-BE49-F238E27FC236}">
              <a16:creationId xmlns:a16="http://schemas.microsoft.com/office/drawing/2014/main" id="{00000000-0008-0000-0100-0000000F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twoCellAnchor editAs="oneCell">
    <xdr:from>
      <xdr:col>2</xdr:col>
      <xdr:colOff>0</xdr:colOff>
      <xdr:row>142</xdr:row>
      <xdr:rowOff>57150</xdr:rowOff>
    </xdr:from>
    <xdr:to>
      <xdr:col>2</xdr:col>
      <xdr:colOff>76200</xdr:colOff>
      <xdr:row>143</xdr:row>
      <xdr:rowOff>76744</xdr:rowOff>
    </xdr:to>
    <xdr:sp macro="" textlink="">
      <xdr:nvSpPr>
        <xdr:cNvPr id="3841" name="Text Box 244">
          <a:extLst>
            <a:ext uri="{FF2B5EF4-FFF2-40B4-BE49-F238E27FC236}">
              <a16:creationId xmlns:a16="http://schemas.microsoft.com/office/drawing/2014/main" id="{00000000-0008-0000-0100-0000010F0000}"/>
            </a:ext>
          </a:extLst>
        </xdr:cNvPr>
        <xdr:cNvSpPr txBox="1">
          <a:spLocks noChangeArrowheads="1"/>
        </xdr:cNvSpPr>
      </xdr:nvSpPr>
      <xdr:spPr bwMode="auto">
        <a:xfrm>
          <a:off x="4381500" y="60545382"/>
          <a:ext cx="76200" cy="210094"/>
        </a:xfrm>
        <a:prstGeom prst="rect">
          <a:avLst/>
        </a:prstGeom>
        <a:noFill/>
        <a:ln w="9525">
          <a:noFill/>
          <a:miter lim="800000"/>
          <a:headEnd/>
          <a:tailEnd/>
        </a:ln>
      </xdr:spPr>
      <xdr:txBody>
        <a:bodyPr/>
        <a:lstStyle/>
        <a:p>
          <a:endParaRPr lang="en-IN"/>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xdr:colOff>
      <xdr:row>5</xdr:row>
      <xdr:rowOff>133350</xdr:rowOff>
    </xdr:from>
    <xdr:to>
      <xdr:col>6</xdr:col>
      <xdr:colOff>562102</xdr:colOff>
      <xdr:row>5</xdr:row>
      <xdr:rowOff>628650</xdr:rowOff>
    </xdr:to>
    <xdr:pic>
      <xdr:nvPicPr>
        <xdr:cNvPr id="17" name="image2.png">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3500" y="3371850"/>
          <a:ext cx="495427" cy="495300"/>
        </a:xfrm>
        <a:prstGeom prst="rect">
          <a:avLst/>
        </a:prstGeom>
      </xdr:spPr>
    </xdr:pic>
    <xdr:clientData/>
  </xdr:twoCellAnchor>
  <xdr:twoCellAnchor editAs="oneCell">
    <xdr:from>
      <xdr:col>6</xdr:col>
      <xdr:colOff>76200</xdr:colOff>
      <xdr:row>4</xdr:row>
      <xdr:rowOff>348697</xdr:rowOff>
    </xdr:from>
    <xdr:to>
      <xdr:col>6</xdr:col>
      <xdr:colOff>561975</xdr:colOff>
      <xdr:row>4</xdr:row>
      <xdr:rowOff>640461</xdr:rowOff>
    </xdr:to>
    <xdr:pic>
      <xdr:nvPicPr>
        <xdr:cNvPr id="18" name="image3.png">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86850" y="1872697"/>
          <a:ext cx="485775" cy="291764"/>
        </a:xfrm>
        <a:prstGeom prst="rect">
          <a:avLst/>
        </a:prstGeom>
      </xdr:spPr>
    </xdr:pic>
    <xdr:clientData/>
  </xdr:twoCellAnchor>
  <xdr:twoCellAnchor editAs="oneCell">
    <xdr:from>
      <xdr:col>6</xdr:col>
      <xdr:colOff>38100</xdr:colOff>
      <xdr:row>14</xdr:row>
      <xdr:rowOff>114300</xdr:rowOff>
    </xdr:from>
    <xdr:to>
      <xdr:col>6</xdr:col>
      <xdr:colOff>533527</xdr:colOff>
      <xdr:row>14</xdr:row>
      <xdr:rowOff>609600</xdr:rowOff>
    </xdr:to>
    <xdr:pic>
      <xdr:nvPicPr>
        <xdr:cNvPr id="19" name="image5.png">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8750" y="13830300"/>
          <a:ext cx="495427" cy="495300"/>
        </a:xfrm>
        <a:prstGeom prst="rect">
          <a:avLst/>
        </a:prstGeom>
      </xdr:spPr>
    </xdr:pic>
    <xdr:clientData/>
  </xdr:twoCellAnchor>
  <xdr:twoCellAnchor editAs="oneCell">
    <xdr:from>
      <xdr:col>6</xdr:col>
      <xdr:colOff>57150</xdr:colOff>
      <xdr:row>13</xdr:row>
      <xdr:rowOff>419100</xdr:rowOff>
    </xdr:from>
    <xdr:to>
      <xdr:col>6</xdr:col>
      <xdr:colOff>552577</xdr:colOff>
      <xdr:row>13</xdr:row>
      <xdr:rowOff>828167</xdr:rowOff>
    </xdr:to>
    <xdr:pic>
      <xdr:nvPicPr>
        <xdr:cNvPr id="20" name="image6.png">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067800" y="12801600"/>
          <a:ext cx="495427" cy="409067"/>
        </a:xfrm>
        <a:prstGeom prst="rect">
          <a:avLst/>
        </a:prstGeom>
      </xdr:spPr>
    </xdr:pic>
    <xdr:clientData/>
  </xdr:twoCellAnchor>
  <xdr:twoCellAnchor editAs="oneCell">
    <xdr:from>
      <xdr:col>6</xdr:col>
      <xdr:colOff>66675</xdr:colOff>
      <xdr:row>12</xdr:row>
      <xdr:rowOff>209550</xdr:rowOff>
    </xdr:from>
    <xdr:to>
      <xdr:col>6</xdr:col>
      <xdr:colOff>562102</xdr:colOff>
      <xdr:row>12</xdr:row>
      <xdr:rowOff>704850</xdr:rowOff>
    </xdr:to>
    <xdr:pic>
      <xdr:nvPicPr>
        <xdr:cNvPr id="21" name="image7.png">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077325" y="11449050"/>
          <a:ext cx="495427" cy="495300"/>
        </a:xfrm>
        <a:prstGeom prst="rect">
          <a:avLst/>
        </a:prstGeom>
      </xdr:spPr>
    </xdr:pic>
    <xdr:clientData/>
  </xdr:twoCellAnchor>
  <xdr:twoCellAnchor editAs="oneCell">
    <xdr:from>
      <xdr:col>6</xdr:col>
      <xdr:colOff>57150</xdr:colOff>
      <xdr:row>11</xdr:row>
      <xdr:rowOff>228600</xdr:rowOff>
    </xdr:from>
    <xdr:to>
      <xdr:col>6</xdr:col>
      <xdr:colOff>552577</xdr:colOff>
      <xdr:row>11</xdr:row>
      <xdr:rowOff>556133</xdr:rowOff>
    </xdr:to>
    <xdr:pic>
      <xdr:nvPicPr>
        <xdr:cNvPr id="22" name="image8.png">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067800" y="10706100"/>
          <a:ext cx="495427" cy="327533"/>
        </a:xfrm>
        <a:prstGeom prst="rect">
          <a:avLst/>
        </a:prstGeom>
      </xdr:spPr>
    </xdr:pic>
    <xdr:clientData/>
  </xdr:twoCellAnchor>
  <xdr:twoCellAnchor editAs="oneCell">
    <xdr:from>
      <xdr:col>6</xdr:col>
      <xdr:colOff>38100</xdr:colOff>
      <xdr:row>10</xdr:row>
      <xdr:rowOff>666750</xdr:rowOff>
    </xdr:from>
    <xdr:to>
      <xdr:col>6</xdr:col>
      <xdr:colOff>533527</xdr:colOff>
      <xdr:row>10</xdr:row>
      <xdr:rowOff>1135252</xdr:rowOff>
    </xdr:to>
    <xdr:pic>
      <xdr:nvPicPr>
        <xdr:cNvPr id="23" name="image9.png">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048750" y="9239250"/>
          <a:ext cx="495427" cy="468502"/>
        </a:xfrm>
        <a:prstGeom prst="rect">
          <a:avLst/>
        </a:prstGeom>
      </xdr:spPr>
    </xdr:pic>
    <xdr:clientData/>
  </xdr:twoCellAnchor>
  <xdr:twoCellAnchor editAs="oneCell">
    <xdr:from>
      <xdr:col>6</xdr:col>
      <xdr:colOff>47625</xdr:colOff>
      <xdr:row>9</xdr:row>
      <xdr:rowOff>428625</xdr:rowOff>
    </xdr:from>
    <xdr:to>
      <xdr:col>6</xdr:col>
      <xdr:colOff>543052</xdr:colOff>
      <xdr:row>9</xdr:row>
      <xdr:rowOff>923925</xdr:rowOff>
    </xdr:to>
    <xdr:pic>
      <xdr:nvPicPr>
        <xdr:cNvPr id="24" name="image10.png">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9058275" y="7858125"/>
          <a:ext cx="495427" cy="495300"/>
        </a:xfrm>
        <a:prstGeom prst="rect">
          <a:avLst/>
        </a:prstGeom>
      </xdr:spPr>
    </xdr:pic>
    <xdr:clientData/>
  </xdr:twoCellAnchor>
  <xdr:twoCellAnchor editAs="oneCell">
    <xdr:from>
      <xdr:col>6</xdr:col>
      <xdr:colOff>57150</xdr:colOff>
      <xdr:row>7</xdr:row>
      <xdr:rowOff>923925</xdr:rowOff>
    </xdr:from>
    <xdr:to>
      <xdr:col>6</xdr:col>
      <xdr:colOff>552577</xdr:colOff>
      <xdr:row>8</xdr:row>
      <xdr:rowOff>346710</xdr:rowOff>
    </xdr:to>
    <xdr:pic>
      <xdr:nvPicPr>
        <xdr:cNvPr id="25" name="image11.png">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9067800" y="7019925"/>
          <a:ext cx="495427" cy="375285"/>
        </a:xfrm>
        <a:prstGeom prst="rect">
          <a:avLst/>
        </a:prstGeom>
      </xdr:spPr>
    </xdr:pic>
    <xdr:clientData/>
  </xdr:twoCellAnchor>
  <xdr:twoCellAnchor editAs="oneCell">
    <xdr:from>
      <xdr:col>6</xdr:col>
      <xdr:colOff>152400</xdr:colOff>
      <xdr:row>17</xdr:row>
      <xdr:rowOff>1095375</xdr:rowOff>
    </xdr:from>
    <xdr:to>
      <xdr:col>6</xdr:col>
      <xdr:colOff>518287</xdr:colOff>
      <xdr:row>19</xdr:row>
      <xdr:rowOff>66675</xdr:rowOff>
    </xdr:to>
    <xdr:pic>
      <xdr:nvPicPr>
        <xdr:cNvPr id="27" name="image14.png">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163050" y="19764375"/>
          <a:ext cx="365887" cy="495300"/>
        </a:xfrm>
        <a:prstGeom prst="rect">
          <a:avLst/>
        </a:prstGeom>
      </xdr:spPr>
    </xdr:pic>
    <xdr:clientData/>
  </xdr:twoCellAnchor>
  <xdr:twoCellAnchor editAs="oneCell">
    <xdr:from>
      <xdr:col>6</xdr:col>
      <xdr:colOff>95250</xdr:colOff>
      <xdr:row>17</xdr:row>
      <xdr:rowOff>400050</xdr:rowOff>
    </xdr:from>
    <xdr:to>
      <xdr:col>6</xdr:col>
      <xdr:colOff>590677</xdr:colOff>
      <xdr:row>17</xdr:row>
      <xdr:rowOff>763016</xdr:rowOff>
    </xdr:to>
    <xdr:pic>
      <xdr:nvPicPr>
        <xdr:cNvPr id="28" name="image15.png">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105900" y="19069050"/>
          <a:ext cx="495427" cy="362966"/>
        </a:xfrm>
        <a:prstGeom prst="rect">
          <a:avLst/>
        </a:prstGeom>
      </xdr:spPr>
    </xdr:pic>
    <xdr:clientData/>
  </xdr:twoCellAnchor>
  <xdr:twoCellAnchor editAs="oneCell">
    <xdr:from>
      <xdr:col>6</xdr:col>
      <xdr:colOff>123825</xdr:colOff>
      <xdr:row>15</xdr:row>
      <xdr:rowOff>1076325</xdr:rowOff>
    </xdr:from>
    <xdr:to>
      <xdr:col>6</xdr:col>
      <xdr:colOff>460628</xdr:colOff>
      <xdr:row>15</xdr:row>
      <xdr:rowOff>1571625</xdr:rowOff>
    </xdr:to>
    <xdr:pic>
      <xdr:nvPicPr>
        <xdr:cNvPr id="29" name="image16.png">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134475" y="16697325"/>
          <a:ext cx="336803" cy="495300"/>
        </a:xfrm>
        <a:prstGeom prst="rect">
          <a:avLst/>
        </a:prstGeom>
      </xdr:spPr>
    </xdr:pic>
    <xdr:clientData/>
  </xdr:twoCellAnchor>
  <xdr:twoCellAnchor editAs="oneCell">
    <xdr:from>
      <xdr:col>6</xdr:col>
      <xdr:colOff>47625</xdr:colOff>
      <xdr:row>6</xdr:row>
      <xdr:rowOff>209550</xdr:rowOff>
    </xdr:from>
    <xdr:to>
      <xdr:col>6</xdr:col>
      <xdr:colOff>543052</xdr:colOff>
      <xdr:row>6</xdr:row>
      <xdr:rowOff>704850</xdr:rowOff>
    </xdr:to>
    <xdr:pic>
      <xdr:nvPicPr>
        <xdr:cNvPr id="30" name="image1.png">
          <a:extLst>
            <a:ext uri="{FF2B5EF4-FFF2-40B4-BE49-F238E27FC236}">
              <a16:creationId xmlns:a16="http://schemas.microsoft.com/office/drawing/2014/main" id="{EFF7D2C3-40BC-45BC-B070-762440E518E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058275" y="5162550"/>
          <a:ext cx="495427" cy="495300"/>
        </a:xfrm>
        <a:prstGeom prst="rect">
          <a:avLst/>
        </a:prstGeom>
      </xdr:spPr>
    </xdr:pic>
    <xdr:clientData/>
  </xdr:twoCellAnchor>
  <xdr:twoCellAnchor editAs="oneCell">
    <xdr:from>
      <xdr:col>6</xdr:col>
      <xdr:colOff>47625</xdr:colOff>
      <xdr:row>7</xdr:row>
      <xdr:rowOff>247650</xdr:rowOff>
    </xdr:from>
    <xdr:to>
      <xdr:col>6</xdr:col>
      <xdr:colOff>543052</xdr:colOff>
      <xdr:row>7</xdr:row>
      <xdr:rowOff>742950</xdr:rowOff>
    </xdr:to>
    <xdr:pic>
      <xdr:nvPicPr>
        <xdr:cNvPr id="31" name="image12.png">
          <a:extLst>
            <a:ext uri="{FF2B5EF4-FFF2-40B4-BE49-F238E27FC236}">
              <a16:creationId xmlns:a16="http://schemas.microsoft.com/office/drawing/2014/main" id="{A4D8F13E-9946-403E-9C84-F77426714A8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58275" y="6343650"/>
          <a:ext cx="495427"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1</xdr:col>
      <xdr:colOff>317500</xdr:colOff>
      <xdr:row>48</xdr:row>
      <xdr:rowOff>107950</xdr:rowOff>
    </xdr:to>
    <xdr:sp macro="" textlink="">
      <xdr:nvSpPr>
        <xdr:cNvPr id="4" name="AutoShape 575" descr="data:image/jpeg;base64,/9j/4AAQSkZJRgABAQAAAQABAAD/2wCEAAkGBxISDw0QEBISEg8PDw8QDxAQEA8QEA0NFBEWFhQRFBQYHSggGBolHBQUITEhJSkrLi4uFx8zODMsNygtLisBCgoKDg0MFA8PFCscFBkrNywsLiwrLDc3KysrNyssKys3KywsKysrKzcrLCsrKysrNysrKysrKysrKysrKysrK//AABEIAKkBKgMBIgACEQEDEQH/xAAbAAEAAgMBAQAAAAAAAAAAAAAABAUBAgMHBv/EAD0QAAIBAQMIBggGAQUBAAAAAAABAgMEEVEFBhIhMUFxkVJhgaGxwRMUMkJicpLRFSJDgrLwNCQzY6LhI//EABcBAQEBAQAAAAAAAAAAAAAAAAABAgP/xAAaEQEBAQEBAQEAAAAAAAAAAAAAEQESIQJB/9oADAMBAAIRAxEAPwD3EAAAAAAAAAAAAAAAAAAAAAAAAAAAAAAAAAAAAAAAAAAAAAAAAAAAAAAAAAAAAAAAAAAAAAAAAAAAAAAAAAAAAAAAAAAAAAAAAAAAAAAAAAAAABq5pbWNNYkK1e32I1TM79NZ8rC8XkJMzexn0cphkhabxY9I8S9HOpoIfpZYj1hi4c6mAg+tPBd4dteHeKnOpwIP4h8PeY/Eo4PuLTnU8EBZThvvXZeZ/E6eL5MJE4ENZSpdNdt/2N1bqT/Uj9SAkg4xtUHsnH6kdFUWK5oDYGLwBkGABkGDIAAAAAAAAAAAAaTqJa20l16iJWynTWx6T6tnMCcauV23VxKWrlWb9lKPeyFUqyk75NviFi8rZSpx36TwjrINbK8n7KS63rZX3C4Ebyqzk73KV/G43jUnunLufkcos20zG/LpmuyrVOnzjH7HRWqeK+kjqY9IjPOrUj1ueEX2SXmPXZdGPZJ/Y4aaxMOaxE08SXb30OUl9h+ILfCS4aL8yM2aseiQ8oQ+L6WzV26ni1xiyLI5yRrBMlbKfTXbqNfTReyUX2ogSgjjKksCizlJf1o5TZWSoLDlqNHS63zYRYTf9vOTZBcZdKX1M0c59J9txUTahwlK7eRpVamK5I5yrTwXJlZ1KdoktkpLg2h+I1Vsq1F++RBdWXRXNnN1n0e8CzWWbQtlafa0/E3WcdpX6l/GMPsUzrfC+y41dZYS5FRfQzqtK96D4wXkdo54Vt8ab7JLzPmHWXXyZj00cV3gj6xZ6VN9KD4SkjrHPdb6D7Ki+x8a6ixXMw2IR9vDPil71GouEoS80d4562Z7VVXGKfgzz9r+6zRsEekQzwsj9+S405kinnPZH+tFfMpR8UeWORi8Ee0UK0ZxjODUoyV8ZJ3po6FJma16jZ7tyku1TZdERFtavce05+hi9sVyRLqUr7uo1VG4mtfiI7JDorvMOxU8LuDZtb6k6cdKNN1UvaUGlJLqT2lIs7qO+FVY6lqfXrAt3k6HxcznLJsd0pd32IcM6bM9rnHjB+R0WcNmf6qXGM15AdXk74u45ysD3SXJo3p5bs0vZtFF7v8AcjtwJziBV+pS6uZo7JNbk+1FozmwK10JdF80zSVNrc+RZSRzkUVr7eTNJMsJM5TYaqHpdZq5El3YHGcVguRYOV5qbSijnJ8eYhWbjVxMaTNHN9XIkKy6Zq6QdV/2819P1CFYlQZq7Ozp6z1Mx6ysGDxxdB4GkqHUSvWY9fJmHaI4+JUiHKj1GjoosfSx6S5ozfF7NF8hSKt2dGsrOi29HHBGroLC4Ip3ZFgc5WNYF07OjV2ZYsCm9RWHkaysfW+ZcSs3XzItRxWx6XDUuYED1V7m/HyMwsmMuST7yS53/ZHKcXqud10k+Kv1oD0HM9XWSmlulNf9i6KTM+LVljfvnNrhf/4XZGWQABi4pss5vUq98l+Sr0173zLeXQA8yt2SZ0paM1dg9bjLgyLOh+V69x6jarNGpFxnFSi9qZ8jlrN6cFKVK+dO53x9+Ku70GnwdODver2Xpat0dWs9tpu9J4peB4nYKWnaFBb5Jbdiu1ntdBflisIrwKmttEw6UcEbgiOLs8cPE0lYoPd3skgCFLJ0cWu05PJK6UuSLIAVE8jYT5xOMsiz3Sj3ovQB81UyNV+F/uOE8jVuinwkj6wFq18ZPJlZfpy8fA41LFVW2nP6ZXH3IFK8+lTktsZLsZzZ6I0c50IvbGL4xTFK87kzVs9Alk2i9tKH0o41MiWd7aUey+PgxSvgZM1cj7mebdnfuSXCpP7kepmnReyVRfuT8UKV8U2aSPsZ5nw3VZrjGLItTMyW6su2D+48K+Vc/wC6zHp5LZJ82fR1My63u1Kb46cfJkWeaFqWxU3wqfdIvhVM7ZNbJy53+JrLKdRJtS3X64xLGtmxa1f/APK/5ZwfmRKuQLTdc6FTZuV/gFLdaG97uw3HGnO9JtXPAvbBmpWqfmqXUo3O7SX5m/l3dpT2yyypVJU5q6UXzW5rqCNdIXnO8zpEV6Nmn/h0f3/zZcFNmg/9HR/f/NlyRkAAAAADDMgCHHJdBSlJUaWlJ3yloR0pPFu4lxjcZAAAAAAAAAAAAAAAAAAAAAABgyAAAAAAAYuM3AAYuKjOLIsbRDVcqsU9CWPwvqLgAeQVqUoSlCS0ZRdzT2pnPSPQc6sgKvH0lNJV4LV/yxXuvrwZ53O9Npppp3NPamtt6Fax6Vma/wDR0/mqfzZdlFmV/hU/mqfyZehlkAAAAAAAAAAAAAAAAAAAAAAAAAAAAAAAAAAAAAAAAAAAABhnxee+TIJwrxi9KctCooq9S1XqTXdefaGHEGKXM1XWOmviqfyZdmsKaWpJJbdWrWbAZAAAAAAAAAAAAAAAAAAAAAAAAAAAAAAAAAAAAAAAAAAAAAAAAAAAAAAAAAAAAAAAAAAAAAAAAAAAAAAAAAAAAAAAAAAAAAAAAAAAAAAAAAAAAAAAAAAAAAAAAAAAAAAAAAAAAAAAAAAAAAAAAAAAAAAAB//Z">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419100" y="9515475"/>
          <a:ext cx="317500" cy="298450"/>
        </a:xfrm>
        <a:prstGeom prst="rect">
          <a:avLst/>
        </a:prstGeom>
        <a:noFill/>
        <a:ln w="9525">
          <a:noFill/>
          <a:miter lim="800000"/>
          <a:headEnd/>
          <a:tailEnd/>
        </a:ln>
      </xdr:spPr>
      <xdr:txBody>
        <a:bodyPr/>
        <a:lstStyle/>
        <a:p>
          <a:endParaRPr lang="en-IN"/>
        </a:p>
      </xdr:txBody>
    </xdr:sp>
    <xdr:clientData/>
  </xdr:twoCellAnchor>
  <xdr:twoCellAnchor editAs="oneCell">
    <xdr:from>
      <xdr:col>1</xdr:col>
      <xdr:colOff>0</xdr:colOff>
      <xdr:row>79</xdr:row>
      <xdr:rowOff>180975</xdr:rowOff>
    </xdr:from>
    <xdr:to>
      <xdr:col>1</xdr:col>
      <xdr:colOff>806450</xdr:colOff>
      <xdr:row>80</xdr:row>
      <xdr:rowOff>149225</xdr:rowOff>
    </xdr:to>
    <xdr:sp macro="" textlink="">
      <xdr:nvSpPr>
        <xdr:cNvPr id="5" name="AutoShape 576" descr="Image result for ss exhaust hoods">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419100" y="15789275"/>
          <a:ext cx="806450" cy="158750"/>
        </a:xfrm>
        <a:prstGeom prst="rect">
          <a:avLst/>
        </a:prstGeom>
        <a:noFill/>
        <a:ln w="9525">
          <a:noFill/>
          <a:miter lim="800000"/>
          <a:headEnd/>
          <a:tailEnd/>
        </a:ln>
      </xdr:spPr>
      <xdr:txBody>
        <a:bodyPr/>
        <a:lstStyle/>
        <a:p>
          <a:endParaRPr lang="en-IN"/>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180975</xdr:colOff>
      <xdr:row>26</xdr:row>
      <xdr:rowOff>0</xdr:rowOff>
    </xdr:from>
    <xdr:ext cx="76200" cy="184150"/>
    <xdr:sp macro="" textlink="">
      <xdr:nvSpPr>
        <xdr:cNvPr id="2" name="TextBox 1">
          <a:extLst>
            <a:ext uri="{FF2B5EF4-FFF2-40B4-BE49-F238E27FC236}">
              <a16:creationId xmlns:a16="http://schemas.microsoft.com/office/drawing/2014/main" id="{00000000-0008-0000-0800-0000DE020000}"/>
            </a:ext>
          </a:extLst>
        </xdr:cNvPr>
        <xdr:cNvSpPr txBox="1">
          <a:spLocks noChangeArrowheads="1"/>
        </xdr:cNvSpPr>
      </xdr:nvSpPr>
      <xdr:spPr bwMode="auto">
        <a:xfrm>
          <a:off x="2009775" y="49530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26</xdr:row>
      <xdr:rowOff>0</xdr:rowOff>
    </xdr:from>
    <xdr:ext cx="155575" cy="184150"/>
    <xdr:sp macro="" textlink="">
      <xdr:nvSpPr>
        <xdr:cNvPr id="3" name="TextBox 2">
          <a:extLst>
            <a:ext uri="{FF2B5EF4-FFF2-40B4-BE49-F238E27FC236}">
              <a16:creationId xmlns:a16="http://schemas.microsoft.com/office/drawing/2014/main" id="{00000000-0008-0000-0800-0000DF020000}"/>
            </a:ext>
          </a:extLst>
        </xdr:cNvPr>
        <xdr:cNvSpPr txBox="1">
          <a:spLocks noChangeArrowheads="1"/>
        </xdr:cNvSpPr>
      </xdr:nvSpPr>
      <xdr:spPr bwMode="auto">
        <a:xfrm>
          <a:off x="3876675" y="4953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26</xdr:row>
      <xdr:rowOff>0</xdr:rowOff>
    </xdr:from>
    <xdr:ext cx="155575" cy="184150"/>
    <xdr:sp macro="" textlink="">
      <xdr:nvSpPr>
        <xdr:cNvPr id="4" name="TextBox 3">
          <a:extLst>
            <a:ext uri="{FF2B5EF4-FFF2-40B4-BE49-F238E27FC236}">
              <a16:creationId xmlns:a16="http://schemas.microsoft.com/office/drawing/2014/main" id="{00000000-0008-0000-0800-0000E0020000}"/>
            </a:ext>
          </a:extLst>
        </xdr:cNvPr>
        <xdr:cNvSpPr txBox="1">
          <a:spLocks noChangeArrowheads="1"/>
        </xdr:cNvSpPr>
      </xdr:nvSpPr>
      <xdr:spPr bwMode="auto">
        <a:xfrm>
          <a:off x="3876675" y="4953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26</xdr:row>
      <xdr:rowOff>0</xdr:rowOff>
    </xdr:from>
    <xdr:ext cx="155575" cy="184150"/>
    <xdr:sp macro="" textlink="">
      <xdr:nvSpPr>
        <xdr:cNvPr id="5" name="TextBox 8">
          <a:extLst>
            <a:ext uri="{FF2B5EF4-FFF2-40B4-BE49-F238E27FC236}">
              <a16:creationId xmlns:a16="http://schemas.microsoft.com/office/drawing/2014/main" id="{00000000-0008-0000-0800-0000E1020000}"/>
            </a:ext>
          </a:extLst>
        </xdr:cNvPr>
        <xdr:cNvSpPr txBox="1">
          <a:spLocks noChangeArrowheads="1"/>
        </xdr:cNvSpPr>
      </xdr:nvSpPr>
      <xdr:spPr bwMode="auto">
        <a:xfrm>
          <a:off x="3876675" y="4953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419100</xdr:colOff>
      <xdr:row>16</xdr:row>
      <xdr:rowOff>28575</xdr:rowOff>
    </xdr:from>
    <xdr:ext cx="28575" cy="47625"/>
    <xdr:sp macro="" textlink="">
      <xdr:nvSpPr>
        <xdr:cNvPr id="6" name="TextBox 1627">
          <a:extLst>
            <a:ext uri="{FF2B5EF4-FFF2-40B4-BE49-F238E27FC236}">
              <a16:creationId xmlns:a16="http://schemas.microsoft.com/office/drawing/2014/main" id="{00000000-0008-0000-0800-0000E2020000}"/>
            </a:ext>
          </a:extLst>
        </xdr:cNvPr>
        <xdr:cNvSpPr txBox="1">
          <a:spLocks noChangeArrowheads="1"/>
        </xdr:cNvSpPr>
      </xdr:nvSpPr>
      <xdr:spPr bwMode="auto">
        <a:xfrm>
          <a:off x="2247900" y="3076575"/>
          <a:ext cx="28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419100</xdr:colOff>
      <xdr:row>16</xdr:row>
      <xdr:rowOff>28575</xdr:rowOff>
    </xdr:from>
    <xdr:ext cx="28575" cy="47625"/>
    <xdr:sp macro="" textlink="">
      <xdr:nvSpPr>
        <xdr:cNvPr id="7" name="TextBox 1">
          <a:extLst>
            <a:ext uri="{FF2B5EF4-FFF2-40B4-BE49-F238E27FC236}">
              <a16:creationId xmlns:a16="http://schemas.microsoft.com/office/drawing/2014/main" id="{00000000-0008-0000-0800-0000E3020000}"/>
            </a:ext>
          </a:extLst>
        </xdr:cNvPr>
        <xdr:cNvSpPr txBox="1">
          <a:spLocks noChangeArrowheads="1"/>
        </xdr:cNvSpPr>
      </xdr:nvSpPr>
      <xdr:spPr bwMode="auto">
        <a:xfrm>
          <a:off x="2247900" y="3076575"/>
          <a:ext cx="28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4</xdr:col>
      <xdr:colOff>295275</xdr:colOff>
      <xdr:row>57</xdr:row>
      <xdr:rowOff>180975</xdr:rowOff>
    </xdr:from>
    <xdr:to>
      <xdr:col>4</xdr:col>
      <xdr:colOff>371475</xdr:colOff>
      <xdr:row>57</xdr:row>
      <xdr:rowOff>180975</xdr:rowOff>
    </xdr:to>
    <xdr:sp macro="" textlink="">
      <xdr:nvSpPr>
        <xdr:cNvPr id="8" name="TextBox 4328">
          <a:extLst>
            <a:ext uri="{FF2B5EF4-FFF2-40B4-BE49-F238E27FC236}">
              <a16:creationId xmlns:a16="http://schemas.microsoft.com/office/drawing/2014/main" id="{00000000-0008-0000-0800-0000E4020000}"/>
            </a:ext>
          </a:extLst>
        </xdr:cNvPr>
        <xdr:cNvSpPr txBox="1">
          <a:spLocks noChangeArrowheads="1"/>
        </xdr:cNvSpPr>
      </xdr:nvSpPr>
      <xdr:spPr bwMode="auto">
        <a:xfrm>
          <a:off x="2733675" y="110394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190500</xdr:colOff>
      <xdr:row>57</xdr:row>
      <xdr:rowOff>180975</xdr:rowOff>
    </xdr:from>
    <xdr:to>
      <xdr:col>6</xdr:col>
      <xdr:colOff>508000</xdr:colOff>
      <xdr:row>57</xdr:row>
      <xdr:rowOff>180975</xdr:rowOff>
    </xdr:to>
    <xdr:sp macro="" textlink="">
      <xdr:nvSpPr>
        <xdr:cNvPr id="9" name="TextBox 4329">
          <a:extLst>
            <a:ext uri="{FF2B5EF4-FFF2-40B4-BE49-F238E27FC236}">
              <a16:creationId xmlns:a16="http://schemas.microsoft.com/office/drawing/2014/main" id="{00000000-0008-0000-0800-0000E5020000}"/>
            </a:ext>
          </a:extLst>
        </xdr:cNvPr>
        <xdr:cNvSpPr txBox="1">
          <a:spLocks noChangeArrowheads="1"/>
        </xdr:cNvSpPr>
      </xdr:nvSpPr>
      <xdr:spPr bwMode="auto">
        <a:xfrm>
          <a:off x="3848100" y="11039475"/>
          <a:ext cx="317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30</xdr:row>
      <xdr:rowOff>85725</xdr:rowOff>
    </xdr:from>
    <xdr:to>
      <xdr:col>7</xdr:col>
      <xdr:colOff>307975</xdr:colOff>
      <xdr:row>30</xdr:row>
      <xdr:rowOff>85725</xdr:rowOff>
    </xdr:to>
    <xdr:sp macro="" textlink="">
      <xdr:nvSpPr>
        <xdr:cNvPr id="10" name="TextBox 4589">
          <a:extLst>
            <a:ext uri="{FF2B5EF4-FFF2-40B4-BE49-F238E27FC236}">
              <a16:creationId xmlns:a16="http://schemas.microsoft.com/office/drawing/2014/main" id="{00000000-0008-0000-0800-0000E6020000}"/>
            </a:ext>
          </a:extLst>
        </xdr:cNvPr>
        <xdr:cNvSpPr txBox="1">
          <a:spLocks noChangeArrowheads="1"/>
        </xdr:cNvSpPr>
      </xdr:nvSpPr>
      <xdr:spPr bwMode="auto">
        <a:xfrm>
          <a:off x="4419600" y="58007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30</xdr:row>
      <xdr:rowOff>85725</xdr:rowOff>
    </xdr:from>
    <xdr:to>
      <xdr:col>7</xdr:col>
      <xdr:colOff>307975</xdr:colOff>
      <xdr:row>30</xdr:row>
      <xdr:rowOff>85725</xdr:rowOff>
    </xdr:to>
    <xdr:sp macro="" textlink="">
      <xdr:nvSpPr>
        <xdr:cNvPr id="11" name="TextBox 4590">
          <a:extLst>
            <a:ext uri="{FF2B5EF4-FFF2-40B4-BE49-F238E27FC236}">
              <a16:creationId xmlns:a16="http://schemas.microsoft.com/office/drawing/2014/main" id="{00000000-0008-0000-0800-0000E7020000}"/>
            </a:ext>
          </a:extLst>
        </xdr:cNvPr>
        <xdr:cNvSpPr txBox="1">
          <a:spLocks noChangeArrowheads="1"/>
        </xdr:cNvSpPr>
      </xdr:nvSpPr>
      <xdr:spPr bwMode="auto">
        <a:xfrm>
          <a:off x="4419600" y="58007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30</xdr:row>
      <xdr:rowOff>85725</xdr:rowOff>
    </xdr:from>
    <xdr:to>
      <xdr:col>7</xdr:col>
      <xdr:colOff>307975</xdr:colOff>
      <xdr:row>30</xdr:row>
      <xdr:rowOff>85725</xdr:rowOff>
    </xdr:to>
    <xdr:sp macro="" textlink="">
      <xdr:nvSpPr>
        <xdr:cNvPr id="12" name="TextBox 4591">
          <a:extLst>
            <a:ext uri="{FF2B5EF4-FFF2-40B4-BE49-F238E27FC236}">
              <a16:creationId xmlns:a16="http://schemas.microsoft.com/office/drawing/2014/main" id="{00000000-0008-0000-0800-0000E8020000}"/>
            </a:ext>
          </a:extLst>
        </xdr:cNvPr>
        <xdr:cNvSpPr txBox="1">
          <a:spLocks noChangeArrowheads="1"/>
        </xdr:cNvSpPr>
      </xdr:nvSpPr>
      <xdr:spPr bwMode="auto">
        <a:xfrm>
          <a:off x="4419600" y="58007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34</xdr:row>
      <xdr:rowOff>57150</xdr:rowOff>
    </xdr:from>
    <xdr:to>
      <xdr:col>7</xdr:col>
      <xdr:colOff>307975</xdr:colOff>
      <xdr:row>34</xdr:row>
      <xdr:rowOff>57150</xdr:rowOff>
    </xdr:to>
    <xdr:sp macro="" textlink="">
      <xdr:nvSpPr>
        <xdr:cNvPr id="13" name="TextBox 4592">
          <a:extLst>
            <a:ext uri="{FF2B5EF4-FFF2-40B4-BE49-F238E27FC236}">
              <a16:creationId xmlns:a16="http://schemas.microsoft.com/office/drawing/2014/main" id="{00000000-0008-0000-0800-0000E9020000}"/>
            </a:ext>
          </a:extLst>
        </xdr:cNvPr>
        <xdr:cNvSpPr txBox="1">
          <a:spLocks noChangeArrowheads="1"/>
        </xdr:cNvSpPr>
      </xdr:nvSpPr>
      <xdr:spPr bwMode="auto">
        <a:xfrm>
          <a:off x="4419600" y="6534150"/>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34</xdr:row>
      <xdr:rowOff>57150</xdr:rowOff>
    </xdr:from>
    <xdr:to>
      <xdr:col>7</xdr:col>
      <xdr:colOff>307975</xdr:colOff>
      <xdr:row>34</xdr:row>
      <xdr:rowOff>57150</xdr:rowOff>
    </xdr:to>
    <xdr:sp macro="" textlink="">
      <xdr:nvSpPr>
        <xdr:cNvPr id="14" name="TextBox 4593">
          <a:extLst>
            <a:ext uri="{FF2B5EF4-FFF2-40B4-BE49-F238E27FC236}">
              <a16:creationId xmlns:a16="http://schemas.microsoft.com/office/drawing/2014/main" id="{00000000-0008-0000-0800-0000EA020000}"/>
            </a:ext>
          </a:extLst>
        </xdr:cNvPr>
        <xdr:cNvSpPr txBox="1">
          <a:spLocks noChangeArrowheads="1"/>
        </xdr:cNvSpPr>
      </xdr:nvSpPr>
      <xdr:spPr bwMode="auto">
        <a:xfrm>
          <a:off x="4419600" y="6534150"/>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34</xdr:row>
      <xdr:rowOff>57150</xdr:rowOff>
    </xdr:from>
    <xdr:to>
      <xdr:col>7</xdr:col>
      <xdr:colOff>307975</xdr:colOff>
      <xdr:row>34</xdr:row>
      <xdr:rowOff>57150</xdr:rowOff>
    </xdr:to>
    <xdr:sp macro="" textlink="">
      <xdr:nvSpPr>
        <xdr:cNvPr id="15" name="TextBox 4594">
          <a:extLst>
            <a:ext uri="{FF2B5EF4-FFF2-40B4-BE49-F238E27FC236}">
              <a16:creationId xmlns:a16="http://schemas.microsoft.com/office/drawing/2014/main" id="{00000000-0008-0000-0800-0000EB020000}"/>
            </a:ext>
          </a:extLst>
        </xdr:cNvPr>
        <xdr:cNvSpPr txBox="1">
          <a:spLocks noChangeArrowheads="1"/>
        </xdr:cNvSpPr>
      </xdr:nvSpPr>
      <xdr:spPr bwMode="auto">
        <a:xfrm>
          <a:off x="4419600" y="6534150"/>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219075</xdr:colOff>
      <xdr:row>29</xdr:row>
      <xdr:rowOff>0</xdr:rowOff>
    </xdr:from>
    <xdr:ext cx="155575" cy="28575"/>
    <xdr:sp macro="" textlink="">
      <xdr:nvSpPr>
        <xdr:cNvPr id="16" name="TextBox 4595">
          <a:extLst>
            <a:ext uri="{FF2B5EF4-FFF2-40B4-BE49-F238E27FC236}">
              <a16:creationId xmlns:a16="http://schemas.microsoft.com/office/drawing/2014/main" id="{00000000-0008-0000-0800-0000EC020000}"/>
            </a:ext>
          </a:extLst>
        </xdr:cNvPr>
        <xdr:cNvSpPr txBox="1">
          <a:spLocks noChangeArrowheads="1"/>
        </xdr:cNvSpPr>
      </xdr:nvSpPr>
      <xdr:spPr bwMode="auto">
        <a:xfrm>
          <a:off x="3876675" y="55245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29</xdr:row>
      <xdr:rowOff>0</xdr:rowOff>
    </xdr:from>
    <xdr:ext cx="155575" cy="28575"/>
    <xdr:sp macro="" textlink="">
      <xdr:nvSpPr>
        <xdr:cNvPr id="17" name="TextBox 4596">
          <a:extLst>
            <a:ext uri="{FF2B5EF4-FFF2-40B4-BE49-F238E27FC236}">
              <a16:creationId xmlns:a16="http://schemas.microsoft.com/office/drawing/2014/main" id="{00000000-0008-0000-0800-0000ED020000}"/>
            </a:ext>
          </a:extLst>
        </xdr:cNvPr>
        <xdr:cNvSpPr txBox="1">
          <a:spLocks noChangeArrowheads="1"/>
        </xdr:cNvSpPr>
      </xdr:nvSpPr>
      <xdr:spPr bwMode="auto">
        <a:xfrm>
          <a:off x="3876675" y="55245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29</xdr:row>
      <xdr:rowOff>0</xdr:rowOff>
    </xdr:from>
    <xdr:ext cx="155575" cy="28575"/>
    <xdr:sp macro="" textlink="">
      <xdr:nvSpPr>
        <xdr:cNvPr id="18" name="TextBox 4597">
          <a:extLst>
            <a:ext uri="{FF2B5EF4-FFF2-40B4-BE49-F238E27FC236}">
              <a16:creationId xmlns:a16="http://schemas.microsoft.com/office/drawing/2014/main" id="{00000000-0008-0000-0800-0000EE020000}"/>
            </a:ext>
          </a:extLst>
        </xdr:cNvPr>
        <xdr:cNvSpPr txBox="1">
          <a:spLocks noChangeArrowheads="1"/>
        </xdr:cNvSpPr>
      </xdr:nvSpPr>
      <xdr:spPr bwMode="auto">
        <a:xfrm>
          <a:off x="3876675" y="55245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29</xdr:row>
      <xdr:rowOff>0</xdr:rowOff>
    </xdr:from>
    <xdr:ext cx="155575" cy="28575"/>
    <xdr:sp macro="" textlink="">
      <xdr:nvSpPr>
        <xdr:cNvPr id="19" name="TextBox 4598">
          <a:extLst>
            <a:ext uri="{FF2B5EF4-FFF2-40B4-BE49-F238E27FC236}">
              <a16:creationId xmlns:a16="http://schemas.microsoft.com/office/drawing/2014/main" id="{00000000-0008-0000-0800-0000EF020000}"/>
            </a:ext>
          </a:extLst>
        </xdr:cNvPr>
        <xdr:cNvSpPr txBox="1">
          <a:spLocks noChangeArrowheads="1"/>
        </xdr:cNvSpPr>
      </xdr:nvSpPr>
      <xdr:spPr bwMode="auto">
        <a:xfrm>
          <a:off x="3876675" y="55245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29</xdr:row>
      <xdr:rowOff>0</xdr:rowOff>
    </xdr:from>
    <xdr:ext cx="155575" cy="28575"/>
    <xdr:sp macro="" textlink="">
      <xdr:nvSpPr>
        <xdr:cNvPr id="20" name="TextBox 4599">
          <a:extLst>
            <a:ext uri="{FF2B5EF4-FFF2-40B4-BE49-F238E27FC236}">
              <a16:creationId xmlns:a16="http://schemas.microsoft.com/office/drawing/2014/main" id="{00000000-0008-0000-0800-0000F0020000}"/>
            </a:ext>
          </a:extLst>
        </xdr:cNvPr>
        <xdr:cNvSpPr txBox="1">
          <a:spLocks noChangeArrowheads="1"/>
        </xdr:cNvSpPr>
      </xdr:nvSpPr>
      <xdr:spPr bwMode="auto">
        <a:xfrm>
          <a:off x="3876675" y="55245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29</xdr:row>
      <xdr:rowOff>0</xdr:rowOff>
    </xdr:from>
    <xdr:ext cx="155575" cy="28575"/>
    <xdr:sp macro="" textlink="">
      <xdr:nvSpPr>
        <xdr:cNvPr id="21" name="TextBox 4600">
          <a:extLst>
            <a:ext uri="{FF2B5EF4-FFF2-40B4-BE49-F238E27FC236}">
              <a16:creationId xmlns:a16="http://schemas.microsoft.com/office/drawing/2014/main" id="{00000000-0008-0000-0800-0000F1020000}"/>
            </a:ext>
          </a:extLst>
        </xdr:cNvPr>
        <xdr:cNvSpPr txBox="1">
          <a:spLocks noChangeArrowheads="1"/>
        </xdr:cNvSpPr>
      </xdr:nvSpPr>
      <xdr:spPr bwMode="auto">
        <a:xfrm>
          <a:off x="3876675" y="55245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30</xdr:row>
      <xdr:rowOff>0</xdr:rowOff>
    </xdr:from>
    <xdr:ext cx="155575" cy="231775"/>
    <xdr:sp macro="" textlink="">
      <xdr:nvSpPr>
        <xdr:cNvPr id="22" name="TextBox 4601">
          <a:extLst>
            <a:ext uri="{FF2B5EF4-FFF2-40B4-BE49-F238E27FC236}">
              <a16:creationId xmlns:a16="http://schemas.microsoft.com/office/drawing/2014/main" id="{00000000-0008-0000-0800-0000F2020000}"/>
            </a:ext>
          </a:extLst>
        </xdr:cNvPr>
        <xdr:cNvSpPr txBox="1">
          <a:spLocks noChangeArrowheads="1"/>
        </xdr:cNvSpPr>
      </xdr:nvSpPr>
      <xdr:spPr bwMode="auto">
        <a:xfrm>
          <a:off x="3876675" y="5715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30</xdr:row>
      <xdr:rowOff>0</xdr:rowOff>
    </xdr:from>
    <xdr:ext cx="155575" cy="231775"/>
    <xdr:sp macro="" textlink="">
      <xdr:nvSpPr>
        <xdr:cNvPr id="23" name="TextBox 4602">
          <a:extLst>
            <a:ext uri="{FF2B5EF4-FFF2-40B4-BE49-F238E27FC236}">
              <a16:creationId xmlns:a16="http://schemas.microsoft.com/office/drawing/2014/main" id="{00000000-0008-0000-0800-0000F3020000}"/>
            </a:ext>
          </a:extLst>
        </xdr:cNvPr>
        <xdr:cNvSpPr txBox="1">
          <a:spLocks noChangeArrowheads="1"/>
        </xdr:cNvSpPr>
      </xdr:nvSpPr>
      <xdr:spPr bwMode="auto">
        <a:xfrm>
          <a:off x="3876675" y="5715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76200</xdr:colOff>
      <xdr:row>32</xdr:row>
      <xdr:rowOff>76200</xdr:rowOff>
    </xdr:from>
    <xdr:ext cx="298450" cy="222250"/>
    <xdr:sp macro="" textlink="">
      <xdr:nvSpPr>
        <xdr:cNvPr id="24" name="TextBox 4605">
          <a:extLst>
            <a:ext uri="{FF2B5EF4-FFF2-40B4-BE49-F238E27FC236}">
              <a16:creationId xmlns:a16="http://schemas.microsoft.com/office/drawing/2014/main" id="{00000000-0008-0000-0800-0000F4020000}"/>
            </a:ext>
          </a:extLst>
        </xdr:cNvPr>
        <xdr:cNvSpPr txBox="1">
          <a:spLocks noChangeArrowheads="1"/>
        </xdr:cNvSpPr>
      </xdr:nvSpPr>
      <xdr:spPr bwMode="auto">
        <a:xfrm>
          <a:off x="3733800" y="6172200"/>
          <a:ext cx="2984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32</xdr:row>
      <xdr:rowOff>19050</xdr:rowOff>
    </xdr:from>
    <xdr:ext cx="155575" cy="231775"/>
    <xdr:sp macro="" textlink="">
      <xdr:nvSpPr>
        <xdr:cNvPr id="25" name="TextBox 4606">
          <a:extLst>
            <a:ext uri="{FF2B5EF4-FFF2-40B4-BE49-F238E27FC236}">
              <a16:creationId xmlns:a16="http://schemas.microsoft.com/office/drawing/2014/main" id="{00000000-0008-0000-0800-0000F5020000}"/>
            </a:ext>
          </a:extLst>
        </xdr:cNvPr>
        <xdr:cNvSpPr txBox="1">
          <a:spLocks noChangeArrowheads="1"/>
        </xdr:cNvSpPr>
      </xdr:nvSpPr>
      <xdr:spPr bwMode="auto">
        <a:xfrm>
          <a:off x="3876675" y="611505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31</xdr:row>
      <xdr:rowOff>0</xdr:rowOff>
    </xdr:from>
    <xdr:ext cx="155575" cy="231775"/>
    <xdr:sp macro="" textlink="">
      <xdr:nvSpPr>
        <xdr:cNvPr id="26" name="TextBox 4607">
          <a:extLst>
            <a:ext uri="{FF2B5EF4-FFF2-40B4-BE49-F238E27FC236}">
              <a16:creationId xmlns:a16="http://schemas.microsoft.com/office/drawing/2014/main" id="{00000000-0008-0000-0800-0000F6020000}"/>
            </a:ext>
          </a:extLst>
        </xdr:cNvPr>
        <xdr:cNvSpPr txBox="1">
          <a:spLocks noChangeArrowheads="1"/>
        </xdr:cNvSpPr>
      </xdr:nvSpPr>
      <xdr:spPr bwMode="auto">
        <a:xfrm>
          <a:off x="3876675" y="5905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31</xdr:row>
      <xdr:rowOff>0</xdr:rowOff>
    </xdr:from>
    <xdr:ext cx="155575" cy="231775"/>
    <xdr:sp macro="" textlink="">
      <xdr:nvSpPr>
        <xdr:cNvPr id="27" name="TextBox 4608">
          <a:extLst>
            <a:ext uri="{FF2B5EF4-FFF2-40B4-BE49-F238E27FC236}">
              <a16:creationId xmlns:a16="http://schemas.microsoft.com/office/drawing/2014/main" id="{00000000-0008-0000-0800-0000F7020000}"/>
            </a:ext>
          </a:extLst>
        </xdr:cNvPr>
        <xdr:cNvSpPr txBox="1">
          <a:spLocks noChangeArrowheads="1"/>
        </xdr:cNvSpPr>
      </xdr:nvSpPr>
      <xdr:spPr bwMode="auto">
        <a:xfrm>
          <a:off x="3876675" y="5905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31</xdr:row>
      <xdr:rowOff>0</xdr:rowOff>
    </xdr:from>
    <xdr:ext cx="155575" cy="231775"/>
    <xdr:sp macro="" textlink="">
      <xdr:nvSpPr>
        <xdr:cNvPr id="28" name="TextBox 4609">
          <a:extLst>
            <a:ext uri="{FF2B5EF4-FFF2-40B4-BE49-F238E27FC236}">
              <a16:creationId xmlns:a16="http://schemas.microsoft.com/office/drawing/2014/main" id="{00000000-0008-0000-0800-0000F8020000}"/>
            </a:ext>
          </a:extLst>
        </xdr:cNvPr>
        <xdr:cNvSpPr txBox="1">
          <a:spLocks noChangeArrowheads="1"/>
        </xdr:cNvSpPr>
      </xdr:nvSpPr>
      <xdr:spPr bwMode="auto">
        <a:xfrm>
          <a:off x="3876675" y="5905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31</xdr:row>
      <xdr:rowOff>0</xdr:rowOff>
    </xdr:from>
    <xdr:ext cx="155575" cy="231775"/>
    <xdr:sp macro="" textlink="">
      <xdr:nvSpPr>
        <xdr:cNvPr id="29" name="TextBox 4610">
          <a:extLst>
            <a:ext uri="{FF2B5EF4-FFF2-40B4-BE49-F238E27FC236}">
              <a16:creationId xmlns:a16="http://schemas.microsoft.com/office/drawing/2014/main" id="{00000000-0008-0000-0800-0000F9020000}"/>
            </a:ext>
          </a:extLst>
        </xdr:cNvPr>
        <xdr:cNvSpPr txBox="1">
          <a:spLocks noChangeArrowheads="1"/>
        </xdr:cNvSpPr>
      </xdr:nvSpPr>
      <xdr:spPr bwMode="auto">
        <a:xfrm>
          <a:off x="3876675" y="5905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31</xdr:row>
      <xdr:rowOff>0</xdr:rowOff>
    </xdr:from>
    <xdr:ext cx="155575" cy="231775"/>
    <xdr:sp macro="" textlink="">
      <xdr:nvSpPr>
        <xdr:cNvPr id="30" name="TextBox 4611">
          <a:extLst>
            <a:ext uri="{FF2B5EF4-FFF2-40B4-BE49-F238E27FC236}">
              <a16:creationId xmlns:a16="http://schemas.microsoft.com/office/drawing/2014/main" id="{00000000-0008-0000-0800-0000FA020000}"/>
            </a:ext>
          </a:extLst>
        </xdr:cNvPr>
        <xdr:cNvSpPr txBox="1">
          <a:spLocks noChangeArrowheads="1"/>
        </xdr:cNvSpPr>
      </xdr:nvSpPr>
      <xdr:spPr bwMode="auto">
        <a:xfrm>
          <a:off x="3876675" y="5905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32</xdr:row>
      <xdr:rowOff>0</xdr:rowOff>
    </xdr:from>
    <xdr:ext cx="155575" cy="231775"/>
    <xdr:sp macro="" textlink="">
      <xdr:nvSpPr>
        <xdr:cNvPr id="31" name="TextBox 4613">
          <a:extLst>
            <a:ext uri="{FF2B5EF4-FFF2-40B4-BE49-F238E27FC236}">
              <a16:creationId xmlns:a16="http://schemas.microsoft.com/office/drawing/2014/main" id="{00000000-0008-0000-0800-0000FB020000}"/>
            </a:ext>
          </a:extLst>
        </xdr:cNvPr>
        <xdr:cNvSpPr txBox="1">
          <a:spLocks noChangeArrowheads="1"/>
        </xdr:cNvSpPr>
      </xdr:nvSpPr>
      <xdr:spPr bwMode="auto">
        <a:xfrm>
          <a:off x="3876675" y="6096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32</xdr:row>
      <xdr:rowOff>0</xdr:rowOff>
    </xdr:from>
    <xdr:ext cx="155575" cy="231775"/>
    <xdr:sp macro="" textlink="">
      <xdr:nvSpPr>
        <xdr:cNvPr id="32" name="TextBox 4614">
          <a:extLst>
            <a:ext uri="{FF2B5EF4-FFF2-40B4-BE49-F238E27FC236}">
              <a16:creationId xmlns:a16="http://schemas.microsoft.com/office/drawing/2014/main" id="{00000000-0008-0000-0800-0000FC020000}"/>
            </a:ext>
          </a:extLst>
        </xdr:cNvPr>
        <xdr:cNvSpPr txBox="1">
          <a:spLocks noChangeArrowheads="1"/>
        </xdr:cNvSpPr>
      </xdr:nvSpPr>
      <xdr:spPr bwMode="auto">
        <a:xfrm>
          <a:off x="3876675" y="6096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32</xdr:row>
      <xdr:rowOff>0</xdr:rowOff>
    </xdr:from>
    <xdr:ext cx="155575" cy="231775"/>
    <xdr:sp macro="" textlink="">
      <xdr:nvSpPr>
        <xdr:cNvPr id="33" name="TextBox 4615">
          <a:extLst>
            <a:ext uri="{FF2B5EF4-FFF2-40B4-BE49-F238E27FC236}">
              <a16:creationId xmlns:a16="http://schemas.microsoft.com/office/drawing/2014/main" id="{00000000-0008-0000-0800-0000FD020000}"/>
            </a:ext>
          </a:extLst>
        </xdr:cNvPr>
        <xdr:cNvSpPr txBox="1">
          <a:spLocks noChangeArrowheads="1"/>
        </xdr:cNvSpPr>
      </xdr:nvSpPr>
      <xdr:spPr bwMode="auto">
        <a:xfrm>
          <a:off x="3876675" y="6096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32</xdr:row>
      <xdr:rowOff>0</xdr:rowOff>
    </xdr:from>
    <xdr:ext cx="155575" cy="231775"/>
    <xdr:sp macro="" textlink="">
      <xdr:nvSpPr>
        <xdr:cNvPr id="34" name="TextBox 4616">
          <a:extLst>
            <a:ext uri="{FF2B5EF4-FFF2-40B4-BE49-F238E27FC236}">
              <a16:creationId xmlns:a16="http://schemas.microsoft.com/office/drawing/2014/main" id="{00000000-0008-0000-0800-0000FE020000}"/>
            </a:ext>
          </a:extLst>
        </xdr:cNvPr>
        <xdr:cNvSpPr txBox="1">
          <a:spLocks noChangeArrowheads="1"/>
        </xdr:cNvSpPr>
      </xdr:nvSpPr>
      <xdr:spPr bwMode="auto">
        <a:xfrm>
          <a:off x="3876675" y="6096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32</xdr:row>
      <xdr:rowOff>0</xdr:rowOff>
    </xdr:from>
    <xdr:ext cx="155575" cy="231775"/>
    <xdr:sp macro="" textlink="">
      <xdr:nvSpPr>
        <xdr:cNvPr id="35" name="TextBox 4617">
          <a:extLst>
            <a:ext uri="{FF2B5EF4-FFF2-40B4-BE49-F238E27FC236}">
              <a16:creationId xmlns:a16="http://schemas.microsoft.com/office/drawing/2014/main" id="{00000000-0008-0000-0800-0000FF020000}"/>
            </a:ext>
          </a:extLst>
        </xdr:cNvPr>
        <xdr:cNvSpPr txBox="1">
          <a:spLocks noChangeArrowheads="1"/>
        </xdr:cNvSpPr>
      </xdr:nvSpPr>
      <xdr:spPr bwMode="auto">
        <a:xfrm>
          <a:off x="3876675" y="6096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0</xdr:colOff>
      <xdr:row>43</xdr:row>
      <xdr:rowOff>28575</xdr:rowOff>
    </xdr:from>
    <xdr:ext cx="374650" cy="85725"/>
    <xdr:sp macro="" textlink="">
      <xdr:nvSpPr>
        <xdr:cNvPr id="36" name="TextBox 4618">
          <a:extLst>
            <a:ext uri="{FF2B5EF4-FFF2-40B4-BE49-F238E27FC236}">
              <a16:creationId xmlns:a16="http://schemas.microsoft.com/office/drawing/2014/main" id="{00000000-0008-0000-0800-000000030000}"/>
            </a:ext>
          </a:extLst>
        </xdr:cNvPr>
        <xdr:cNvSpPr txBox="1">
          <a:spLocks noChangeArrowheads="1"/>
        </xdr:cNvSpPr>
      </xdr:nvSpPr>
      <xdr:spPr bwMode="auto">
        <a:xfrm>
          <a:off x="3657600" y="8220075"/>
          <a:ext cx="3746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0</xdr:rowOff>
    </xdr:from>
    <xdr:ext cx="155575" cy="231775"/>
    <xdr:sp macro="" textlink="">
      <xdr:nvSpPr>
        <xdr:cNvPr id="37" name="TextBox 4619">
          <a:extLst>
            <a:ext uri="{FF2B5EF4-FFF2-40B4-BE49-F238E27FC236}">
              <a16:creationId xmlns:a16="http://schemas.microsoft.com/office/drawing/2014/main" id="{00000000-0008-0000-0800-000001030000}"/>
            </a:ext>
          </a:extLst>
        </xdr:cNvPr>
        <xdr:cNvSpPr txBox="1">
          <a:spLocks noChangeArrowheads="1"/>
        </xdr:cNvSpPr>
      </xdr:nvSpPr>
      <xdr:spPr bwMode="auto">
        <a:xfrm>
          <a:off x="3876675" y="6286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0</xdr:rowOff>
    </xdr:from>
    <xdr:ext cx="155575" cy="231775"/>
    <xdr:sp macro="" textlink="">
      <xdr:nvSpPr>
        <xdr:cNvPr id="38" name="TextBox 4620">
          <a:extLst>
            <a:ext uri="{FF2B5EF4-FFF2-40B4-BE49-F238E27FC236}">
              <a16:creationId xmlns:a16="http://schemas.microsoft.com/office/drawing/2014/main" id="{00000000-0008-0000-0800-000002030000}"/>
            </a:ext>
          </a:extLst>
        </xdr:cNvPr>
        <xdr:cNvSpPr txBox="1">
          <a:spLocks noChangeArrowheads="1"/>
        </xdr:cNvSpPr>
      </xdr:nvSpPr>
      <xdr:spPr bwMode="auto">
        <a:xfrm>
          <a:off x="3876675" y="6286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0</xdr:rowOff>
    </xdr:from>
    <xdr:ext cx="155575" cy="231775"/>
    <xdr:sp macro="" textlink="">
      <xdr:nvSpPr>
        <xdr:cNvPr id="39" name="TextBox 4621">
          <a:extLst>
            <a:ext uri="{FF2B5EF4-FFF2-40B4-BE49-F238E27FC236}">
              <a16:creationId xmlns:a16="http://schemas.microsoft.com/office/drawing/2014/main" id="{00000000-0008-0000-0800-000003030000}"/>
            </a:ext>
          </a:extLst>
        </xdr:cNvPr>
        <xdr:cNvSpPr txBox="1">
          <a:spLocks noChangeArrowheads="1"/>
        </xdr:cNvSpPr>
      </xdr:nvSpPr>
      <xdr:spPr bwMode="auto">
        <a:xfrm>
          <a:off x="3876675" y="6286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0</xdr:rowOff>
    </xdr:from>
    <xdr:ext cx="155575" cy="231775"/>
    <xdr:sp macro="" textlink="">
      <xdr:nvSpPr>
        <xdr:cNvPr id="40" name="TextBox 4622">
          <a:extLst>
            <a:ext uri="{FF2B5EF4-FFF2-40B4-BE49-F238E27FC236}">
              <a16:creationId xmlns:a16="http://schemas.microsoft.com/office/drawing/2014/main" id="{00000000-0008-0000-0800-000004030000}"/>
            </a:ext>
          </a:extLst>
        </xdr:cNvPr>
        <xdr:cNvSpPr txBox="1">
          <a:spLocks noChangeArrowheads="1"/>
        </xdr:cNvSpPr>
      </xdr:nvSpPr>
      <xdr:spPr bwMode="auto">
        <a:xfrm>
          <a:off x="3876675" y="6286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0</xdr:rowOff>
    </xdr:from>
    <xdr:ext cx="155575" cy="231775"/>
    <xdr:sp macro="" textlink="">
      <xdr:nvSpPr>
        <xdr:cNvPr id="41" name="TextBox 4623">
          <a:extLst>
            <a:ext uri="{FF2B5EF4-FFF2-40B4-BE49-F238E27FC236}">
              <a16:creationId xmlns:a16="http://schemas.microsoft.com/office/drawing/2014/main" id="{00000000-0008-0000-0800-000005030000}"/>
            </a:ext>
          </a:extLst>
        </xdr:cNvPr>
        <xdr:cNvSpPr txBox="1">
          <a:spLocks noChangeArrowheads="1"/>
        </xdr:cNvSpPr>
      </xdr:nvSpPr>
      <xdr:spPr bwMode="auto">
        <a:xfrm>
          <a:off x="3876675" y="6286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0</xdr:rowOff>
    </xdr:from>
    <xdr:ext cx="155575" cy="231775"/>
    <xdr:sp macro="" textlink="">
      <xdr:nvSpPr>
        <xdr:cNvPr id="42" name="TextBox 4624">
          <a:extLst>
            <a:ext uri="{FF2B5EF4-FFF2-40B4-BE49-F238E27FC236}">
              <a16:creationId xmlns:a16="http://schemas.microsoft.com/office/drawing/2014/main" id="{00000000-0008-0000-0800-000006030000}"/>
            </a:ext>
          </a:extLst>
        </xdr:cNvPr>
        <xdr:cNvSpPr txBox="1">
          <a:spLocks noChangeArrowheads="1"/>
        </xdr:cNvSpPr>
      </xdr:nvSpPr>
      <xdr:spPr bwMode="auto">
        <a:xfrm>
          <a:off x="3876675" y="6286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3" name="TextBox 4625">
          <a:extLst>
            <a:ext uri="{FF2B5EF4-FFF2-40B4-BE49-F238E27FC236}">
              <a16:creationId xmlns:a16="http://schemas.microsoft.com/office/drawing/2014/main" id="{00000000-0008-0000-0800-00000703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4" name="TextBox 4626">
          <a:extLst>
            <a:ext uri="{FF2B5EF4-FFF2-40B4-BE49-F238E27FC236}">
              <a16:creationId xmlns:a16="http://schemas.microsoft.com/office/drawing/2014/main" id="{00000000-0008-0000-0800-00000803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5" name="TextBox 4627">
          <a:extLst>
            <a:ext uri="{FF2B5EF4-FFF2-40B4-BE49-F238E27FC236}">
              <a16:creationId xmlns:a16="http://schemas.microsoft.com/office/drawing/2014/main" id="{00000000-0008-0000-0800-00000903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6" name="TextBox 4628">
          <a:extLst>
            <a:ext uri="{FF2B5EF4-FFF2-40B4-BE49-F238E27FC236}">
              <a16:creationId xmlns:a16="http://schemas.microsoft.com/office/drawing/2014/main" id="{00000000-0008-0000-0800-00000A03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7" name="TextBox 4629">
          <a:extLst>
            <a:ext uri="{FF2B5EF4-FFF2-40B4-BE49-F238E27FC236}">
              <a16:creationId xmlns:a16="http://schemas.microsoft.com/office/drawing/2014/main" id="{00000000-0008-0000-0800-00000B03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8" name="TextBox 4630">
          <a:extLst>
            <a:ext uri="{FF2B5EF4-FFF2-40B4-BE49-F238E27FC236}">
              <a16:creationId xmlns:a16="http://schemas.microsoft.com/office/drawing/2014/main" id="{00000000-0008-0000-0800-00000C03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49" name="TextBox 4631">
          <a:extLst>
            <a:ext uri="{FF2B5EF4-FFF2-40B4-BE49-F238E27FC236}">
              <a16:creationId xmlns:a16="http://schemas.microsoft.com/office/drawing/2014/main" id="{00000000-0008-0000-0800-00000D03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50" name="TextBox 4632">
          <a:extLst>
            <a:ext uri="{FF2B5EF4-FFF2-40B4-BE49-F238E27FC236}">
              <a16:creationId xmlns:a16="http://schemas.microsoft.com/office/drawing/2014/main" id="{00000000-0008-0000-0800-00000E03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51" name="TextBox 4633">
          <a:extLst>
            <a:ext uri="{FF2B5EF4-FFF2-40B4-BE49-F238E27FC236}">
              <a16:creationId xmlns:a16="http://schemas.microsoft.com/office/drawing/2014/main" id="{00000000-0008-0000-0800-00000F03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52" name="TextBox 4634">
          <a:extLst>
            <a:ext uri="{FF2B5EF4-FFF2-40B4-BE49-F238E27FC236}">
              <a16:creationId xmlns:a16="http://schemas.microsoft.com/office/drawing/2014/main" id="{00000000-0008-0000-0800-00001003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53" name="TextBox 4635">
          <a:extLst>
            <a:ext uri="{FF2B5EF4-FFF2-40B4-BE49-F238E27FC236}">
              <a16:creationId xmlns:a16="http://schemas.microsoft.com/office/drawing/2014/main" id="{00000000-0008-0000-0800-00001103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54" name="TextBox 4636">
          <a:extLst>
            <a:ext uri="{FF2B5EF4-FFF2-40B4-BE49-F238E27FC236}">
              <a16:creationId xmlns:a16="http://schemas.microsoft.com/office/drawing/2014/main" id="{00000000-0008-0000-0800-00001203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184150"/>
    <xdr:sp macro="" textlink="">
      <xdr:nvSpPr>
        <xdr:cNvPr id="55" name="TextBox 4637">
          <a:extLst>
            <a:ext uri="{FF2B5EF4-FFF2-40B4-BE49-F238E27FC236}">
              <a16:creationId xmlns:a16="http://schemas.microsoft.com/office/drawing/2014/main" id="{00000000-0008-0000-0800-000013030000}"/>
            </a:ext>
          </a:extLst>
        </xdr:cNvPr>
        <xdr:cNvSpPr txBox="1">
          <a:spLocks noChangeArrowheads="1"/>
        </xdr:cNvSpPr>
      </xdr:nvSpPr>
      <xdr:spPr bwMode="auto">
        <a:xfrm>
          <a:off x="3876675" y="6858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184150"/>
    <xdr:sp macro="" textlink="">
      <xdr:nvSpPr>
        <xdr:cNvPr id="56" name="TextBox 4638">
          <a:extLst>
            <a:ext uri="{FF2B5EF4-FFF2-40B4-BE49-F238E27FC236}">
              <a16:creationId xmlns:a16="http://schemas.microsoft.com/office/drawing/2014/main" id="{00000000-0008-0000-0800-000014030000}"/>
            </a:ext>
          </a:extLst>
        </xdr:cNvPr>
        <xdr:cNvSpPr txBox="1">
          <a:spLocks noChangeArrowheads="1"/>
        </xdr:cNvSpPr>
      </xdr:nvSpPr>
      <xdr:spPr bwMode="auto">
        <a:xfrm>
          <a:off x="3876675" y="6858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184150"/>
    <xdr:sp macro="" textlink="">
      <xdr:nvSpPr>
        <xdr:cNvPr id="57" name="TextBox 4639">
          <a:extLst>
            <a:ext uri="{FF2B5EF4-FFF2-40B4-BE49-F238E27FC236}">
              <a16:creationId xmlns:a16="http://schemas.microsoft.com/office/drawing/2014/main" id="{00000000-0008-0000-0800-000015030000}"/>
            </a:ext>
          </a:extLst>
        </xdr:cNvPr>
        <xdr:cNvSpPr txBox="1">
          <a:spLocks noChangeArrowheads="1"/>
        </xdr:cNvSpPr>
      </xdr:nvSpPr>
      <xdr:spPr bwMode="auto">
        <a:xfrm>
          <a:off x="3876675" y="6858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184150"/>
    <xdr:sp macro="" textlink="">
      <xdr:nvSpPr>
        <xdr:cNvPr id="58" name="TextBox 4640">
          <a:extLst>
            <a:ext uri="{FF2B5EF4-FFF2-40B4-BE49-F238E27FC236}">
              <a16:creationId xmlns:a16="http://schemas.microsoft.com/office/drawing/2014/main" id="{00000000-0008-0000-0800-000016030000}"/>
            </a:ext>
          </a:extLst>
        </xdr:cNvPr>
        <xdr:cNvSpPr txBox="1">
          <a:spLocks noChangeArrowheads="1"/>
        </xdr:cNvSpPr>
      </xdr:nvSpPr>
      <xdr:spPr bwMode="auto">
        <a:xfrm>
          <a:off x="3876675" y="6858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184150"/>
    <xdr:sp macro="" textlink="">
      <xdr:nvSpPr>
        <xdr:cNvPr id="59" name="TextBox 4641">
          <a:extLst>
            <a:ext uri="{FF2B5EF4-FFF2-40B4-BE49-F238E27FC236}">
              <a16:creationId xmlns:a16="http://schemas.microsoft.com/office/drawing/2014/main" id="{00000000-0008-0000-0800-000017030000}"/>
            </a:ext>
          </a:extLst>
        </xdr:cNvPr>
        <xdr:cNvSpPr txBox="1">
          <a:spLocks noChangeArrowheads="1"/>
        </xdr:cNvSpPr>
      </xdr:nvSpPr>
      <xdr:spPr bwMode="auto">
        <a:xfrm>
          <a:off x="3876675" y="6858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184150"/>
    <xdr:sp macro="" textlink="">
      <xdr:nvSpPr>
        <xdr:cNvPr id="60" name="TextBox 4642">
          <a:extLst>
            <a:ext uri="{FF2B5EF4-FFF2-40B4-BE49-F238E27FC236}">
              <a16:creationId xmlns:a16="http://schemas.microsoft.com/office/drawing/2014/main" id="{00000000-0008-0000-0800-000018030000}"/>
            </a:ext>
          </a:extLst>
        </xdr:cNvPr>
        <xdr:cNvSpPr txBox="1">
          <a:spLocks noChangeArrowheads="1"/>
        </xdr:cNvSpPr>
      </xdr:nvSpPr>
      <xdr:spPr bwMode="auto">
        <a:xfrm>
          <a:off x="3876675" y="6858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9525"/>
    <xdr:sp macro="" textlink="">
      <xdr:nvSpPr>
        <xdr:cNvPr id="61" name="TextBox 4643">
          <a:extLst>
            <a:ext uri="{FF2B5EF4-FFF2-40B4-BE49-F238E27FC236}">
              <a16:creationId xmlns:a16="http://schemas.microsoft.com/office/drawing/2014/main" id="{00000000-0008-0000-0800-000019030000}"/>
            </a:ext>
          </a:extLst>
        </xdr:cNvPr>
        <xdr:cNvSpPr txBox="1">
          <a:spLocks noChangeArrowheads="1"/>
        </xdr:cNvSpPr>
      </xdr:nvSpPr>
      <xdr:spPr bwMode="auto">
        <a:xfrm>
          <a:off x="3876675" y="7048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9525"/>
    <xdr:sp macro="" textlink="">
      <xdr:nvSpPr>
        <xdr:cNvPr id="62" name="TextBox 4644">
          <a:extLst>
            <a:ext uri="{FF2B5EF4-FFF2-40B4-BE49-F238E27FC236}">
              <a16:creationId xmlns:a16="http://schemas.microsoft.com/office/drawing/2014/main" id="{00000000-0008-0000-0800-00001A030000}"/>
            </a:ext>
          </a:extLst>
        </xdr:cNvPr>
        <xdr:cNvSpPr txBox="1">
          <a:spLocks noChangeArrowheads="1"/>
        </xdr:cNvSpPr>
      </xdr:nvSpPr>
      <xdr:spPr bwMode="auto">
        <a:xfrm>
          <a:off x="3876675" y="7048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9525"/>
    <xdr:sp macro="" textlink="">
      <xdr:nvSpPr>
        <xdr:cNvPr id="63" name="TextBox 4645">
          <a:extLst>
            <a:ext uri="{FF2B5EF4-FFF2-40B4-BE49-F238E27FC236}">
              <a16:creationId xmlns:a16="http://schemas.microsoft.com/office/drawing/2014/main" id="{00000000-0008-0000-0800-00001B030000}"/>
            </a:ext>
          </a:extLst>
        </xdr:cNvPr>
        <xdr:cNvSpPr txBox="1">
          <a:spLocks noChangeArrowheads="1"/>
        </xdr:cNvSpPr>
      </xdr:nvSpPr>
      <xdr:spPr bwMode="auto">
        <a:xfrm>
          <a:off x="3876675" y="7048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9525"/>
    <xdr:sp macro="" textlink="">
      <xdr:nvSpPr>
        <xdr:cNvPr id="64" name="TextBox 4646">
          <a:extLst>
            <a:ext uri="{FF2B5EF4-FFF2-40B4-BE49-F238E27FC236}">
              <a16:creationId xmlns:a16="http://schemas.microsoft.com/office/drawing/2014/main" id="{00000000-0008-0000-0800-00001C030000}"/>
            </a:ext>
          </a:extLst>
        </xdr:cNvPr>
        <xdr:cNvSpPr txBox="1">
          <a:spLocks noChangeArrowheads="1"/>
        </xdr:cNvSpPr>
      </xdr:nvSpPr>
      <xdr:spPr bwMode="auto">
        <a:xfrm>
          <a:off x="3876675" y="7048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9525"/>
    <xdr:sp macro="" textlink="">
      <xdr:nvSpPr>
        <xdr:cNvPr id="65" name="TextBox 4647">
          <a:extLst>
            <a:ext uri="{FF2B5EF4-FFF2-40B4-BE49-F238E27FC236}">
              <a16:creationId xmlns:a16="http://schemas.microsoft.com/office/drawing/2014/main" id="{00000000-0008-0000-0800-00001D030000}"/>
            </a:ext>
          </a:extLst>
        </xdr:cNvPr>
        <xdr:cNvSpPr txBox="1">
          <a:spLocks noChangeArrowheads="1"/>
        </xdr:cNvSpPr>
      </xdr:nvSpPr>
      <xdr:spPr bwMode="auto">
        <a:xfrm>
          <a:off x="3876675" y="7048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9525"/>
    <xdr:sp macro="" textlink="">
      <xdr:nvSpPr>
        <xdr:cNvPr id="66" name="TextBox 4648">
          <a:extLst>
            <a:ext uri="{FF2B5EF4-FFF2-40B4-BE49-F238E27FC236}">
              <a16:creationId xmlns:a16="http://schemas.microsoft.com/office/drawing/2014/main" id="{00000000-0008-0000-0800-00001E030000}"/>
            </a:ext>
          </a:extLst>
        </xdr:cNvPr>
        <xdr:cNvSpPr txBox="1">
          <a:spLocks noChangeArrowheads="1"/>
        </xdr:cNvSpPr>
      </xdr:nvSpPr>
      <xdr:spPr bwMode="auto">
        <a:xfrm>
          <a:off x="3876675" y="7048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231775"/>
    <xdr:sp macro="" textlink="">
      <xdr:nvSpPr>
        <xdr:cNvPr id="67" name="TextBox 4649">
          <a:extLst>
            <a:ext uri="{FF2B5EF4-FFF2-40B4-BE49-F238E27FC236}">
              <a16:creationId xmlns:a16="http://schemas.microsoft.com/office/drawing/2014/main" id="{00000000-0008-0000-0800-00001F030000}"/>
            </a:ext>
          </a:extLst>
        </xdr:cNvPr>
        <xdr:cNvSpPr txBox="1">
          <a:spLocks noChangeArrowheads="1"/>
        </xdr:cNvSpPr>
      </xdr:nvSpPr>
      <xdr:spPr bwMode="auto">
        <a:xfrm>
          <a:off x="3876675" y="7620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231775"/>
    <xdr:sp macro="" textlink="">
      <xdr:nvSpPr>
        <xdr:cNvPr id="68" name="TextBox 4650">
          <a:extLst>
            <a:ext uri="{FF2B5EF4-FFF2-40B4-BE49-F238E27FC236}">
              <a16:creationId xmlns:a16="http://schemas.microsoft.com/office/drawing/2014/main" id="{00000000-0008-0000-0800-000020030000}"/>
            </a:ext>
          </a:extLst>
        </xdr:cNvPr>
        <xdr:cNvSpPr txBox="1">
          <a:spLocks noChangeArrowheads="1"/>
        </xdr:cNvSpPr>
      </xdr:nvSpPr>
      <xdr:spPr bwMode="auto">
        <a:xfrm>
          <a:off x="3876675" y="7620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231775"/>
    <xdr:sp macro="" textlink="">
      <xdr:nvSpPr>
        <xdr:cNvPr id="69" name="TextBox 4651">
          <a:extLst>
            <a:ext uri="{FF2B5EF4-FFF2-40B4-BE49-F238E27FC236}">
              <a16:creationId xmlns:a16="http://schemas.microsoft.com/office/drawing/2014/main" id="{00000000-0008-0000-0800-000021030000}"/>
            </a:ext>
          </a:extLst>
        </xdr:cNvPr>
        <xdr:cNvSpPr txBox="1">
          <a:spLocks noChangeArrowheads="1"/>
        </xdr:cNvSpPr>
      </xdr:nvSpPr>
      <xdr:spPr bwMode="auto">
        <a:xfrm>
          <a:off x="3876675" y="7620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231775"/>
    <xdr:sp macro="" textlink="">
      <xdr:nvSpPr>
        <xdr:cNvPr id="70" name="TextBox 4652">
          <a:extLst>
            <a:ext uri="{FF2B5EF4-FFF2-40B4-BE49-F238E27FC236}">
              <a16:creationId xmlns:a16="http://schemas.microsoft.com/office/drawing/2014/main" id="{00000000-0008-0000-0800-000022030000}"/>
            </a:ext>
          </a:extLst>
        </xdr:cNvPr>
        <xdr:cNvSpPr txBox="1">
          <a:spLocks noChangeArrowheads="1"/>
        </xdr:cNvSpPr>
      </xdr:nvSpPr>
      <xdr:spPr bwMode="auto">
        <a:xfrm>
          <a:off x="3876675" y="7620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231775"/>
    <xdr:sp macro="" textlink="">
      <xdr:nvSpPr>
        <xdr:cNvPr id="71" name="TextBox 4653">
          <a:extLst>
            <a:ext uri="{FF2B5EF4-FFF2-40B4-BE49-F238E27FC236}">
              <a16:creationId xmlns:a16="http://schemas.microsoft.com/office/drawing/2014/main" id="{00000000-0008-0000-0800-000023030000}"/>
            </a:ext>
          </a:extLst>
        </xdr:cNvPr>
        <xdr:cNvSpPr txBox="1">
          <a:spLocks noChangeArrowheads="1"/>
        </xdr:cNvSpPr>
      </xdr:nvSpPr>
      <xdr:spPr bwMode="auto">
        <a:xfrm>
          <a:off x="3876675" y="7620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231775"/>
    <xdr:sp macro="" textlink="">
      <xdr:nvSpPr>
        <xdr:cNvPr id="72" name="TextBox 4654">
          <a:extLst>
            <a:ext uri="{FF2B5EF4-FFF2-40B4-BE49-F238E27FC236}">
              <a16:creationId xmlns:a16="http://schemas.microsoft.com/office/drawing/2014/main" id="{00000000-0008-0000-0800-000024030000}"/>
            </a:ext>
          </a:extLst>
        </xdr:cNvPr>
        <xdr:cNvSpPr txBox="1">
          <a:spLocks noChangeArrowheads="1"/>
        </xdr:cNvSpPr>
      </xdr:nvSpPr>
      <xdr:spPr bwMode="auto">
        <a:xfrm>
          <a:off x="3876675" y="7620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231775"/>
    <xdr:sp macro="" textlink="">
      <xdr:nvSpPr>
        <xdr:cNvPr id="73" name="TextBox 4655">
          <a:extLst>
            <a:ext uri="{FF2B5EF4-FFF2-40B4-BE49-F238E27FC236}">
              <a16:creationId xmlns:a16="http://schemas.microsoft.com/office/drawing/2014/main" id="{00000000-0008-0000-0800-000025030000}"/>
            </a:ext>
          </a:extLst>
        </xdr:cNvPr>
        <xdr:cNvSpPr txBox="1">
          <a:spLocks noChangeArrowheads="1"/>
        </xdr:cNvSpPr>
      </xdr:nvSpPr>
      <xdr:spPr bwMode="auto">
        <a:xfrm>
          <a:off x="3876675" y="7429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231775"/>
    <xdr:sp macro="" textlink="">
      <xdr:nvSpPr>
        <xdr:cNvPr id="74" name="TextBox 4656">
          <a:extLst>
            <a:ext uri="{FF2B5EF4-FFF2-40B4-BE49-F238E27FC236}">
              <a16:creationId xmlns:a16="http://schemas.microsoft.com/office/drawing/2014/main" id="{00000000-0008-0000-0800-000026030000}"/>
            </a:ext>
          </a:extLst>
        </xdr:cNvPr>
        <xdr:cNvSpPr txBox="1">
          <a:spLocks noChangeArrowheads="1"/>
        </xdr:cNvSpPr>
      </xdr:nvSpPr>
      <xdr:spPr bwMode="auto">
        <a:xfrm>
          <a:off x="3876675" y="7429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231775"/>
    <xdr:sp macro="" textlink="">
      <xdr:nvSpPr>
        <xdr:cNvPr id="75" name="TextBox 4657">
          <a:extLst>
            <a:ext uri="{FF2B5EF4-FFF2-40B4-BE49-F238E27FC236}">
              <a16:creationId xmlns:a16="http://schemas.microsoft.com/office/drawing/2014/main" id="{00000000-0008-0000-0800-000027030000}"/>
            </a:ext>
          </a:extLst>
        </xdr:cNvPr>
        <xdr:cNvSpPr txBox="1">
          <a:spLocks noChangeArrowheads="1"/>
        </xdr:cNvSpPr>
      </xdr:nvSpPr>
      <xdr:spPr bwMode="auto">
        <a:xfrm>
          <a:off x="3876675" y="7429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231775"/>
    <xdr:sp macro="" textlink="">
      <xdr:nvSpPr>
        <xdr:cNvPr id="76" name="TextBox 4658">
          <a:extLst>
            <a:ext uri="{FF2B5EF4-FFF2-40B4-BE49-F238E27FC236}">
              <a16:creationId xmlns:a16="http://schemas.microsoft.com/office/drawing/2014/main" id="{00000000-0008-0000-0800-000028030000}"/>
            </a:ext>
          </a:extLst>
        </xdr:cNvPr>
        <xdr:cNvSpPr txBox="1">
          <a:spLocks noChangeArrowheads="1"/>
        </xdr:cNvSpPr>
      </xdr:nvSpPr>
      <xdr:spPr bwMode="auto">
        <a:xfrm>
          <a:off x="3876675" y="7429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200025</xdr:colOff>
      <xdr:row>41</xdr:row>
      <xdr:rowOff>142875</xdr:rowOff>
    </xdr:from>
    <xdr:ext cx="174625" cy="225425"/>
    <xdr:sp macro="" textlink="">
      <xdr:nvSpPr>
        <xdr:cNvPr id="77" name="TextBox 4660">
          <a:extLst>
            <a:ext uri="{FF2B5EF4-FFF2-40B4-BE49-F238E27FC236}">
              <a16:creationId xmlns:a16="http://schemas.microsoft.com/office/drawing/2014/main" id="{00000000-0008-0000-0800-000029030000}"/>
            </a:ext>
          </a:extLst>
        </xdr:cNvPr>
        <xdr:cNvSpPr txBox="1">
          <a:spLocks noChangeArrowheads="1"/>
        </xdr:cNvSpPr>
      </xdr:nvSpPr>
      <xdr:spPr bwMode="auto">
        <a:xfrm>
          <a:off x="3857625" y="7953375"/>
          <a:ext cx="17462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184150"/>
    <xdr:sp macro="" textlink="">
      <xdr:nvSpPr>
        <xdr:cNvPr id="78" name="TextBox 4661">
          <a:extLst>
            <a:ext uri="{FF2B5EF4-FFF2-40B4-BE49-F238E27FC236}">
              <a16:creationId xmlns:a16="http://schemas.microsoft.com/office/drawing/2014/main" id="{00000000-0008-0000-0800-00002A030000}"/>
            </a:ext>
          </a:extLst>
        </xdr:cNvPr>
        <xdr:cNvSpPr txBox="1">
          <a:spLocks noChangeArrowheads="1"/>
        </xdr:cNvSpPr>
      </xdr:nvSpPr>
      <xdr:spPr bwMode="auto">
        <a:xfrm>
          <a:off x="3876675" y="7429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184150"/>
    <xdr:sp macro="" textlink="">
      <xdr:nvSpPr>
        <xdr:cNvPr id="79" name="TextBox 4662">
          <a:extLst>
            <a:ext uri="{FF2B5EF4-FFF2-40B4-BE49-F238E27FC236}">
              <a16:creationId xmlns:a16="http://schemas.microsoft.com/office/drawing/2014/main" id="{00000000-0008-0000-0800-00002B030000}"/>
            </a:ext>
          </a:extLst>
        </xdr:cNvPr>
        <xdr:cNvSpPr txBox="1">
          <a:spLocks noChangeArrowheads="1"/>
        </xdr:cNvSpPr>
      </xdr:nvSpPr>
      <xdr:spPr bwMode="auto">
        <a:xfrm>
          <a:off x="3876675" y="7429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184150"/>
    <xdr:sp macro="" textlink="">
      <xdr:nvSpPr>
        <xdr:cNvPr id="80" name="TextBox 4663">
          <a:extLst>
            <a:ext uri="{FF2B5EF4-FFF2-40B4-BE49-F238E27FC236}">
              <a16:creationId xmlns:a16="http://schemas.microsoft.com/office/drawing/2014/main" id="{00000000-0008-0000-0800-00002C030000}"/>
            </a:ext>
          </a:extLst>
        </xdr:cNvPr>
        <xdr:cNvSpPr txBox="1">
          <a:spLocks noChangeArrowheads="1"/>
        </xdr:cNvSpPr>
      </xdr:nvSpPr>
      <xdr:spPr bwMode="auto">
        <a:xfrm>
          <a:off x="3876675" y="7429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184150"/>
    <xdr:sp macro="" textlink="">
      <xdr:nvSpPr>
        <xdr:cNvPr id="81" name="TextBox 4664">
          <a:extLst>
            <a:ext uri="{FF2B5EF4-FFF2-40B4-BE49-F238E27FC236}">
              <a16:creationId xmlns:a16="http://schemas.microsoft.com/office/drawing/2014/main" id="{00000000-0008-0000-0800-00002D030000}"/>
            </a:ext>
          </a:extLst>
        </xdr:cNvPr>
        <xdr:cNvSpPr txBox="1">
          <a:spLocks noChangeArrowheads="1"/>
        </xdr:cNvSpPr>
      </xdr:nvSpPr>
      <xdr:spPr bwMode="auto">
        <a:xfrm>
          <a:off x="3876675" y="7429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184150"/>
    <xdr:sp macro="" textlink="">
      <xdr:nvSpPr>
        <xdr:cNvPr id="82" name="TextBox 4665">
          <a:extLst>
            <a:ext uri="{FF2B5EF4-FFF2-40B4-BE49-F238E27FC236}">
              <a16:creationId xmlns:a16="http://schemas.microsoft.com/office/drawing/2014/main" id="{00000000-0008-0000-0800-00002E030000}"/>
            </a:ext>
          </a:extLst>
        </xdr:cNvPr>
        <xdr:cNvSpPr txBox="1">
          <a:spLocks noChangeArrowheads="1"/>
        </xdr:cNvSpPr>
      </xdr:nvSpPr>
      <xdr:spPr bwMode="auto">
        <a:xfrm>
          <a:off x="3876675" y="7429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184150"/>
    <xdr:sp macro="" textlink="">
      <xdr:nvSpPr>
        <xdr:cNvPr id="83" name="TextBox 4666">
          <a:extLst>
            <a:ext uri="{FF2B5EF4-FFF2-40B4-BE49-F238E27FC236}">
              <a16:creationId xmlns:a16="http://schemas.microsoft.com/office/drawing/2014/main" id="{00000000-0008-0000-0800-00002F030000}"/>
            </a:ext>
          </a:extLst>
        </xdr:cNvPr>
        <xdr:cNvSpPr txBox="1">
          <a:spLocks noChangeArrowheads="1"/>
        </xdr:cNvSpPr>
      </xdr:nvSpPr>
      <xdr:spPr bwMode="auto">
        <a:xfrm>
          <a:off x="3876675" y="7429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84" name="TextBox 4667">
          <a:extLst>
            <a:ext uri="{FF2B5EF4-FFF2-40B4-BE49-F238E27FC236}">
              <a16:creationId xmlns:a16="http://schemas.microsoft.com/office/drawing/2014/main" id="{00000000-0008-0000-0800-00003003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85" name="TextBox 4668">
          <a:extLst>
            <a:ext uri="{FF2B5EF4-FFF2-40B4-BE49-F238E27FC236}">
              <a16:creationId xmlns:a16="http://schemas.microsoft.com/office/drawing/2014/main" id="{00000000-0008-0000-0800-00003103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86" name="TextBox 4669">
          <a:extLst>
            <a:ext uri="{FF2B5EF4-FFF2-40B4-BE49-F238E27FC236}">
              <a16:creationId xmlns:a16="http://schemas.microsoft.com/office/drawing/2014/main" id="{00000000-0008-0000-0800-00003203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87" name="TextBox 4670">
          <a:extLst>
            <a:ext uri="{FF2B5EF4-FFF2-40B4-BE49-F238E27FC236}">
              <a16:creationId xmlns:a16="http://schemas.microsoft.com/office/drawing/2014/main" id="{00000000-0008-0000-0800-00003303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88" name="TextBox 4671">
          <a:extLst>
            <a:ext uri="{FF2B5EF4-FFF2-40B4-BE49-F238E27FC236}">
              <a16:creationId xmlns:a16="http://schemas.microsoft.com/office/drawing/2014/main" id="{00000000-0008-0000-0800-00003403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89" name="TextBox 4672">
          <a:extLst>
            <a:ext uri="{FF2B5EF4-FFF2-40B4-BE49-F238E27FC236}">
              <a16:creationId xmlns:a16="http://schemas.microsoft.com/office/drawing/2014/main" id="{00000000-0008-0000-0800-00003503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55575" cy="231775"/>
    <xdr:sp macro="" textlink="">
      <xdr:nvSpPr>
        <xdr:cNvPr id="90" name="TextBox 4673">
          <a:extLst>
            <a:ext uri="{FF2B5EF4-FFF2-40B4-BE49-F238E27FC236}">
              <a16:creationId xmlns:a16="http://schemas.microsoft.com/office/drawing/2014/main" id="{00000000-0008-0000-0800-000036030000}"/>
            </a:ext>
          </a:extLst>
        </xdr:cNvPr>
        <xdr:cNvSpPr txBox="1">
          <a:spLocks noChangeArrowheads="1"/>
        </xdr:cNvSpPr>
      </xdr:nvSpPr>
      <xdr:spPr bwMode="auto">
        <a:xfrm>
          <a:off x="3876675" y="7810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55575" cy="231775"/>
    <xdr:sp macro="" textlink="">
      <xdr:nvSpPr>
        <xdr:cNvPr id="91" name="TextBox 4674">
          <a:extLst>
            <a:ext uri="{FF2B5EF4-FFF2-40B4-BE49-F238E27FC236}">
              <a16:creationId xmlns:a16="http://schemas.microsoft.com/office/drawing/2014/main" id="{00000000-0008-0000-0800-000037030000}"/>
            </a:ext>
          </a:extLst>
        </xdr:cNvPr>
        <xdr:cNvSpPr txBox="1">
          <a:spLocks noChangeArrowheads="1"/>
        </xdr:cNvSpPr>
      </xdr:nvSpPr>
      <xdr:spPr bwMode="auto">
        <a:xfrm>
          <a:off x="3876675" y="7810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55575" cy="231775"/>
    <xdr:sp macro="" textlink="">
      <xdr:nvSpPr>
        <xdr:cNvPr id="92" name="TextBox 4675">
          <a:extLst>
            <a:ext uri="{FF2B5EF4-FFF2-40B4-BE49-F238E27FC236}">
              <a16:creationId xmlns:a16="http://schemas.microsoft.com/office/drawing/2014/main" id="{00000000-0008-0000-0800-000038030000}"/>
            </a:ext>
          </a:extLst>
        </xdr:cNvPr>
        <xdr:cNvSpPr txBox="1">
          <a:spLocks noChangeArrowheads="1"/>
        </xdr:cNvSpPr>
      </xdr:nvSpPr>
      <xdr:spPr bwMode="auto">
        <a:xfrm>
          <a:off x="3876675" y="7810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55575" cy="231775"/>
    <xdr:sp macro="" textlink="">
      <xdr:nvSpPr>
        <xdr:cNvPr id="93" name="TextBox 4676">
          <a:extLst>
            <a:ext uri="{FF2B5EF4-FFF2-40B4-BE49-F238E27FC236}">
              <a16:creationId xmlns:a16="http://schemas.microsoft.com/office/drawing/2014/main" id="{00000000-0008-0000-0800-000039030000}"/>
            </a:ext>
          </a:extLst>
        </xdr:cNvPr>
        <xdr:cNvSpPr txBox="1">
          <a:spLocks noChangeArrowheads="1"/>
        </xdr:cNvSpPr>
      </xdr:nvSpPr>
      <xdr:spPr bwMode="auto">
        <a:xfrm>
          <a:off x="3876675" y="7810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55575" cy="231775"/>
    <xdr:sp macro="" textlink="">
      <xdr:nvSpPr>
        <xdr:cNvPr id="94" name="TextBox 4677">
          <a:extLst>
            <a:ext uri="{FF2B5EF4-FFF2-40B4-BE49-F238E27FC236}">
              <a16:creationId xmlns:a16="http://schemas.microsoft.com/office/drawing/2014/main" id="{00000000-0008-0000-0800-00003A030000}"/>
            </a:ext>
          </a:extLst>
        </xdr:cNvPr>
        <xdr:cNvSpPr txBox="1">
          <a:spLocks noChangeArrowheads="1"/>
        </xdr:cNvSpPr>
      </xdr:nvSpPr>
      <xdr:spPr bwMode="auto">
        <a:xfrm>
          <a:off x="3876675" y="7810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228600</xdr:colOff>
      <xdr:row>42</xdr:row>
      <xdr:rowOff>95250</xdr:rowOff>
    </xdr:from>
    <xdr:ext cx="146050" cy="107950"/>
    <xdr:sp macro="" textlink="">
      <xdr:nvSpPr>
        <xdr:cNvPr id="95" name="TextBox 4678">
          <a:extLst>
            <a:ext uri="{FF2B5EF4-FFF2-40B4-BE49-F238E27FC236}">
              <a16:creationId xmlns:a16="http://schemas.microsoft.com/office/drawing/2014/main" id="{00000000-0008-0000-0800-00003B030000}"/>
            </a:ext>
          </a:extLst>
        </xdr:cNvPr>
        <xdr:cNvSpPr txBox="1">
          <a:spLocks noChangeArrowheads="1"/>
        </xdr:cNvSpPr>
      </xdr:nvSpPr>
      <xdr:spPr bwMode="auto">
        <a:xfrm>
          <a:off x="3886200" y="8096250"/>
          <a:ext cx="146050" cy="10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184150"/>
    <xdr:sp macro="" textlink="">
      <xdr:nvSpPr>
        <xdr:cNvPr id="96" name="TextBox 4679">
          <a:extLst>
            <a:ext uri="{FF2B5EF4-FFF2-40B4-BE49-F238E27FC236}">
              <a16:creationId xmlns:a16="http://schemas.microsoft.com/office/drawing/2014/main" id="{00000000-0008-0000-0800-00003C030000}"/>
            </a:ext>
          </a:extLst>
        </xdr:cNvPr>
        <xdr:cNvSpPr txBox="1">
          <a:spLocks noChangeArrowheads="1"/>
        </xdr:cNvSpPr>
      </xdr:nvSpPr>
      <xdr:spPr bwMode="auto">
        <a:xfrm>
          <a:off x="3876675" y="801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184150"/>
    <xdr:sp macro="" textlink="">
      <xdr:nvSpPr>
        <xdr:cNvPr id="97" name="TextBox 4680">
          <a:extLst>
            <a:ext uri="{FF2B5EF4-FFF2-40B4-BE49-F238E27FC236}">
              <a16:creationId xmlns:a16="http://schemas.microsoft.com/office/drawing/2014/main" id="{00000000-0008-0000-0800-00003D030000}"/>
            </a:ext>
          </a:extLst>
        </xdr:cNvPr>
        <xdr:cNvSpPr txBox="1">
          <a:spLocks noChangeArrowheads="1"/>
        </xdr:cNvSpPr>
      </xdr:nvSpPr>
      <xdr:spPr bwMode="auto">
        <a:xfrm>
          <a:off x="3876675" y="801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184150"/>
    <xdr:sp macro="" textlink="">
      <xdr:nvSpPr>
        <xdr:cNvPr id="98" name="TextBox 4681">
          <a:extLst>
            <a:ext uri="{FF2B5EF4-FFF2-40B4-BE49-F238E27FC236}">
              <a16:creationId xmlns:a16="http://schemas.microsoft.com/office/drawing/2014/main" id="{00000000-0008-0000-0800-00003E030000}"/>
            </a:ext>
          </a:extLst>
        </xdr:cNvPr>
        <xdr:cNvSpPr txBox="1">
          <a:spLocks noChangeArrowheads="1"/>
        </xdr:cNvSpPr>
      </xdr:nvSpPr>
      <xdr:spPr bwMode="auto">
        <a:xfrm>
          <a:off x="3876675" y="801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184150"/>
    <xdr:sp macro="" textlink="">
      <xdr:nvSpPr>
        <xdr:cNvPr id="99" name="TextBox 4682">
          <a:extLst>
            <a:ext uri="{FF2B5EF4-FFF2-40B4-BE49-F238E27FC236}">
              <a16:creationId xmlns:a16="http://schemas.microsoft.com/office/drawing/2014/main" id="{00000000-0008-0000-0800-00003F030000}"/>
            </a:ext>
          </a:extLst>
        </xdr:cNvPr>
        <xdr:cNvSpPr txBox="1">
          <a:spLocks noChangeArrowheads="1"/>
        </xdr:cNvSpPr>
      </xdr:nvSpPr>
      <xdr:spPr bwMode="auto">
        <a:xfrm>
          <a:off x="3876675" y="801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184150"/>
    <xdr:sp macro="" textlink="">
      <xdr:nvSpPr>
        <xdr:cNvPr id="100" name="TextBox 4683">
          <a:extLst>
            <a:ext uri="{FF2B5EF4-FFF2-40B4-BE49-F238E27FC236}">
              <a16:creationId xmlns:a16="http://schemas.microsoft.com/office/drawing/2014/main" id="{00000000-0008-0000-0800-000040030000}"/>
            </a:ext>
          </a:extLst>
        </xdr:cNvPr>
        <xdr:cNvSpPr txBox="1">
          <a:spLocks noChangeArrowheads="1"/>
        </xdr:cNvSpPr>
      </xdr:nvSpPr>
      <xdr:spPr bwMode="auto">
        <a:xfrm>
          <a:off x="3876675" y="801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184150"/>
    <xdr:sp macro="" textlink="">
      <xdr:nvSpPr>
        <xdr:cNvPr id="101" name="TextBox 4684">
          <a:extLst>
            <a:ext uri="{FF2B5EF4-FFF2-40B4-BE49-F238E27FC236}">
              <a16:creationId xmlns:a16="http://schemas.microsoft.com/office/drawing/2014/main" id="{00000000-0008-0000-0800-000041030000}"/>
            </a:ext>
          </a:extLst>
        </xdr:cNvPr>
        <xdr:cNvSpPr txBox="1">
          <a:spLocks noChangeArrowheads="1"/>
        </xdr:cNvSpPr>
      </xdr:nvSpPr>
      <xdr:spPr bwMode="auto">
        <a:xfrm>
          <a:off x="3876675" y="801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7</xdr:col>
      <xdr:colOff>152400</xdr:colOff>
      <xdr:row>53</xdr:row>
      <xdr:rowOff>9525</xdr:rowOff>
    </xdr:from>
    <xdr:to>
      <xdr:col>7</xdr:col>
      <xdr:colOff>307975</xdr:colOff>
      <xdr:row>53</xdr:row>
      <xdr:rowOff>9525</xdr:rowOff>
    </xdr:to>
    <xdr:sp macro="" textlink="">
      <xdr:nvSpPr>
        <xdr:cNvPr id="102" name="TextBox 4685">
          <a:extLst>
            <a:ext uri="{FF2B5EF4-FFF2-40B4-BE49-F238E27FC236}">
              <a16:creationId xmlns:a16="http://schemas.microsoft.com/office/drawing/2014/main" id="{00000000-0008-0000-0800-00004203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53</xdr:row>
      <xdr:rowOff>9525</xdr:rowOff>
    </xdr:from>
    <xdr:to>
      <xdr:col>7</xdr:col>
      <xdr:colOff>307975</xdr:colOff>
      <xdr:row>53</xdr:row>
      <xdr:rowOff>9525</xdr:rowOff>
    </xdr:to>
    <xdr:sp macro="" textlink="">
      <xdr:nvSpPr>
        <xdr:cNvPr id="103" name="TextBox 4686">
          <a:extLst>
            <a:ext uri="{FF2B5EF4-FFF2-40B4-BE49-F238E27FC236}">
              <a16:creationId xmlns:a16="http://schemas.microsoft.com/office/drawing/2014/main" id="{00000000-0008-0000-0800-00004303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53</xdr:row>
      <xdr:rowOff>9525</xdr:rowOff>
    </xdr:from>
    <xdr:to>
      <xdr:col>7</xdr:col>
      <xdr:colOff>307975</xdr:colOff>
      <xdr:row>53</xdr:row>
      <xdr:rowOff>9525</xdr:rowOff>
    </xdr:to>
    <xdr:sp macro="" textlink="">
      <xdr:nvSpPr>
        <xdr:cNvPr id="104" name="TextBox 4687">
          <a:extLst>
            <a:ext uri="{FF2B5EF4-FFF2-40B4-BE49-F238E27FC236}">
              <a16:creationId xmlns:a16="http://schemas.microsoft.com/office/drawing/2014/main" id="{00000000-0008-0000-0800-00004403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53</xdr:row>
      <xdr:rowOff>9525</xdr:rowOff>
    </xdr:from>
    <xdr:to>
      <xdr:col>7</xdr:col>
      <xdr:colOff>307975</xdr:colOff>
      <xdr:row>53</xdr:row>
      <xdr:rowOff>9525</xdr:rowOff>
    </xdr:to>
    <xdr:sp macro="" textlink="">
      <xdr:nvSpPr>
        <xdr:cNvPr id="105" name="TextBox 4688">
          <a:extLst>
            <a:ext uri="{FF2B5EF4-FFF2-40B4-BE49-F238E27FC236}">
              <a16:creationId xmlns:a16="http://schemas.microsoft.com/office/drawing/2014/main" id="{00000000-0008-0000-0800-00004503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53</xdr:row>
      <xdr:rowOff>9525</xdr:rowOff>
    </xdr:from>
    <xdr:to>
      <xdr:col>7</xdr:col>
      <xdr:colOff>307975</xdr:colOff>
      <xdr:row>53</xdr:row>
      <xdr:rowOff>9525</xdr:rowOff>
    </xdr:to>
    <xdr:sp macro="" textlink="">
      <xdr:nvSpPr>
        <xdr:cNvPr id="106" name="TextBox 4689">
          <a:extLst>
            <a:ext uri="{FF2B5EF4-FFF2-40B4-BE49-F238E27FC236}">
              <a16:creationId xmlns:a16="http://schemas.microsoft.com/office/drawing/2014/main" id="{00000000-0008-0000-0800-00004603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53</xdr:row>
      <xdr:rowOff>9525</xdr:rowOff>
    </xdr:from>
    <xdr:to>
      <xdr:col>7</xdr:col>
      <xdr:colOff>307975</xdr:colOff>
      <xdr:row>53</xdr:row>
      <xdr:rowOff>9525</xdr:rowOff>
    </xdr:to>
    <xdr:sp macro="" textlink="">
      <xdr:nvSpPr>
        <xdr:cNvPr id="107" name="TextBox 4690">
          <a:extLst>
            <a:ext uri="{FF2B5EF4-FFF2-40B4-BE49-F238E27FC236}">
              <a16:creationId xmlns:a16="http://schemas.microsoft.com/office/drawing/2014/main" id="{00000000-0008-0000-0800-00004703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219075</xdr:colOff>
      <xdr:row>47</xdr:row>
      <xdr:rowOff>9525</xdr:rowOff>
    </xdr:from>
    <xdr:ext cx="155575" cy="231775"/>
    <xdr:sp macro="" textlink="">
      <xdr:nvSpPr>
        <xdr:cNvPr id="108" name="TextBox 4691">
          <a:extLst>
            <a:ext uri="{FF2B5EF4-FFF2-40B4-BE49-F238E27FC236}">
              <a16:creationId xmlns:a16="http://schemas.microsoft.com/office/drawing/2014/main" id="{00000000-0008-0000-0800-000048030000}"/>
            </a:ext>
          </a:extLst>
        </xdr:cNvPr>
        <xdr:cNvSpPr txBox="1">
          <a:spLocks noChangeArrowheads="1"/>
        </xdr:cNvSpPr>
      </xdr:nvSpPr>
      <xdr:spPr bwMode="auto">
        <a:xfrm>
          <a:off x="3876675" y="8963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9525</xdr:rowOff>
    </xdr:from>
    <xdr:ext cx="155575" cy="231775"/>
    <xdr:sp macro="" textlink="">
      <xdr:nvSpPr>
        <xdr:cNvPr id="109" name="TextBox 4692">
          <a:extLst>
            <a:ext uri="{FF2B5EF4-FFF2-40B4-BE49-F238E27FC236}">
              <a16:creationId xmlns:a16="http://schemas.microsoft.com/office/drawing/2014/main" id="{00000000-0008-0000-0800-000049030000}"/>
            </a:ext>
          </a:extLst>
        </xdr:cNvPr>
        <xdr:cNvSpPr txBox="1">
          <a:spLocks noChangeArrowheads="1"/>
        </xdr:cNvSpPr>
      </xdr:nvSpPr>
      <xdr:spPr bwMode="auto">
        <a:xfrm>
          <a:off x="3876675" y="8963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238125</xdr:colOff>
      <xdr:row>47</xdr:row>
      <xdr:rowOff>95250</xdr:rowOff>
    </xdr:from>
    <xdr:ext cx="136525" cy="222250"/>
    <xdr:sp macro="" textlink="">
      <xdr:nvSpPr>
        <xdr:cNvPr id="110" name="TextBox 4693">
          <a:extLst>
            <a:ext uri="{FF2B5EF4-FFF2-40B4-BE49-F238E27FC236}">
              <a16:creationId xmlns:a16="http://schemas.microsoft.com/office/drawing/2014/main" id="{00000000-0008-0000-0800-00004A030000}"/>
            </a:ext>
          </a:extLst>
        </xdr:cNvPr>
        <xdr:cNvSpPr txBox="1">
          <a:spLocks noChangeArrowheads="1"/>
        </xdr:cNvSpPr>
      </xdr:nvSpPr>
      <xdr:spPr bwMode="auto">
        <a:xfrm>
          <a:off x="3895725" y="9048750"/>
          <a:ext cx="13652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228600</xdr:colOff>
      <xdr:row>50</xdr:row>
      <xdr:rowOff>9525</xdr:rowOff>
    </xdr:from>
    <xdr:ext cx="146050" cy="85725"/>
    <xdr:sp macro="" textlink="">
      <xdr:nvSpPr>
        <xdr:cNvPr id="111" name="TextBox 4696">
          <a:extLst>
            <a:ext uri="{FF2B5EF4-FFF2-40B4-BE49-F238E27FC236}">
              <a16:creationId xmlns:a16="http://schemas.microsoft.com/office/drawing/2014/main" id="{00000000-0008-0000-0800-00004B030000}"/>
            </a:ext>
          </a:extLst>
        </xdr:cNvPr>
        <xdr:cNvSpPr txBox="1">
          <a:spLocks noChangeArrowheads="1"/>
        </xdr:cNvSpPr>
      </xdr:nvSpPr>
      <xdr:spPr bwMode="auto">
        <a:xfrm>
          <a:off x="3886200" y="9534525"/>
          <a:ext cx="146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48</xdr:row>
      <xdr:rowOff>0</xdr:rowOff>
    </xdr:from>
    <xdr:ext cx="155575" cy="231775"/>
    <xdr:sp macro="" textlink="">
      <xdr:nvSpPr>
        <xdr:cNvPr id="112" name="TextBox 4697">
          <a:extLst>
            <a:ext uri="{FF2B5EF4-FFF2-40B4-BE49-F238E27FC236}">
              <a16:creationId xmlns:a16="http://schemas.microsoft.com/office/drawing/2014/main" id="{00000000-0008-0000-0800-00004C030000}"/>
            </a:ext>
          </a:extLst>
        </xdr:cNvPr>
        <xdr:cNvSpPr txBox="1">
          <a:spLocks noChangeArrowheads="1"/>
        </xdr:cNvSpPr>
      </xdr:nvSpPr>
      <xdr:spPr bwMode="auto">
        <a:xfrm>
          <a:off x="3876675" y="9144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48</xdr:row>
      <xdr:rowOff>0</xdr:rowOff>
    </xdr:from>
    <xdr:ext cx="155575" cy="231775"/>
    <xdr:sp macro="" textlink="">
      <xdr:nvSpPr>
        <xdr:cNvPr id="113" name="TextBox 4698">
          <a:extLst>
            <a:ext uri="{FF2B5EF4-FFF2-40B4-BE49-F238E27FC236}">
              <a16:creationId xmlns:a16="http://schemas.microsoft.com/office/drawing/2014/main" id="{00000000-0008-0000-0800-00004D030000}"/>
            </a:ext>
          </a:extLst>
        </xdr:cNvPr>
        <xdr:cNvSpPr txBox="1">
          <a:spLocks noChangeArrowheads="1"/>
        </xdr:cNvSpPr>
      </xdr:nvSpPr>
      <xdr:spPr bwMode="auto">
        <a:xfrm>
          <a:off x="3876675" y="9144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48</xdr:row>
      <xdr:rowOff>0</xdr:rowOff>
    </xdr:from>
    <xdr:ext cx="155575" cy="231775"/>
    <xdr:sp macro="" textlink="">
      <xdr:nvSpPr>
        <xdr:cNvPr id="114" name="TextBox 4699">
          <a:extLst>
            <a:ext uri="{FF2B5EF4-FFF2-40B4-BE49-F238E27FC236}">
              <a16:creationId xmlns:a16="http://schemas.microsoft.com/office/drawing/2014/main" id="{00000000-0008-0000-0800-00004E030000}"/>
            </a:ext>
          </a:extLst>
        </xdr:cNvPr>
        <xdr:cNvSpPr txBox="1">
          <a:spLocks noChangeArrowheads="1"/>
        </xdr:cNvSpPr>
      </xdr:nvSpPr>
      <xdr:spPr bwMode="auto">
        <a:xfrm>
          <a:off x="3876675" y="9144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228600</xdr:colOff>
      <xdr:row>50</xdr:row>
      <xdr:rowOff>9525</xdr:rowOff>
    </xdr:from>
    <xdr:ext cx="155575" cy="28575"/>
    <xdr:sp macro="" textlink="">
      <xdr:nvSpPr>
        <xdr:cNvPr id="115" name="TextBox 4700">
          <a:extLst>
            <a:ext uri="{FF2B5EF4-FFF2-40B4-BE49-F238E27FC236}">
              <a16:creationId xmlns:a16="http://schemas.microsoft.com/office/drawing/2014/main" id="{00000000-0008-0000-0800-00004F030000}"/>
            </a:ext>
          </a:extLst>
        </xdr:cNvPr>
        <xdr:cNvSpPr txBox="1">
          <a:spLocks noChangeArrowheads="1"/>
        </xdr:cNvSpPr>
      </xdr:nvSpPr>
      <xdr:spPr bwMode="auto">
        <a:xfrm>
          <a:off x="3886200" y="9534525"/>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238125</xdr:colOff>
      <xdr:row>50</xdr:row>
      <xdr:rowOff>28575</xdr:rowOff>
    </xdr:from>
    <xdr:ext cx="146050" cy="19050"/>
    <xdr:sp macro="" textlink="">
      <xdr:nvSpPr>
        <xdr:cNvPr id="116" name="TextBox 4702">
          <a:extLst>
            <a:ext uri="{FF2B5EF4-FFF2-40B4-BE49-F238E27FC236}">
              <a16:creationId xmlns:a16="http://schemas.microsoft.com/office/drawing/2014/main" id="{00000000-0008-0000-0800-000050030000}"/>
            </a:ext>
          </a:extLst>
        </xdr:cNvPr>
        <xdr:cNvSpPr txBox="1">
          <a:spLocks noChangeArrowheads="1"/>
        </xdr:cNvSpPr>
      </xdr:nvSpPr>
      <xdr:spPr bwMode="auto">
        <a:xfrm>
          <a:off x="3895725" y="9553575"/>
          <a:ext cx="146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41300"/>
    <xdr:sp macro="" textlink="">
      <xdr:nvSpPr>
        <xdr:cNvPr id="117" name="TextBox 4703">
          <a:extLst>
            <a:ext uri="{FF2B5EF4-FFF2-40B4-BE49-F238E27FC236}">
              <a16:creationId xmlns:a16="http://schemas.microsoft.com/office/drawing/2014/main" id="{00000000-0008-0000-0800-000051030000}"/>
            </a:ext>
          </a:extLst>
        </xdr:cNvPr>
        <xdr:cNvSpPr txBox="1">
          <a:spLocks noChangeArrowheads="1"/>
        </xdr:cNvSpPr>
      </xdr:nvSpPr>
      <xdr:spPr bwMode="auto">
        <a:xfrm>
          <a:off x="3876675" y="9353550"/>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41300"/>
    <xdr:sp macro="" textlink="">
      <xdr:nvSpPr>
        <xdr:cNvPr id="118" name="TextBox 4704">
          <a:extLst>
            <a:ext uri="{FF2B5EF4-FFF2-40B4-BE49-F238E27FC236}">
              <a16:creationId xmlns:a16="http://schemas.microsoft.com/office/drawing/2014/main" id="{00000000-0008-0000-0800-000052030000}"/>
            </a:ext>
          </a:extLst>
        </xdr:cNvPr>
        <xdr:cNvSpPr txBox="1">
          <a:spLocks noChangeArrowheads="1"/>
        </xdr:cNvSpPr>
      </xdr:nvSpPr>
      <xdr:spPr bwMode="auto">
        <a:xfrm>
          <a:off x="3876675" y="9353550"/>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41300"/>
    <xdr:sp macro="" textlink="">
      <xdr:nvSpPr>
        <xdr:cNvPr id="119" name="TextBox 4705">
          <a:extLst>
            <a:ext uri="{FF2B5EF4-FFF2-40B4-BE49-F238E27FC236}">
              <a16:creationId xmlns:a16="http://schemas.microsoft.com/office/drawing/2014/main" id="{00000000-0008-0000-0800-000053030000}"/>
            </a:ext>
          </a:extLst>
        </xdr:cNvPr>
        <xdr:cNvSpPr txBox="1">
          <a:spLocks noChangeArrowheads="1"/>
        </xdr:cNvSpPr>
      </xdr:nvSpPr>
      <xdr:spPr bwMode="auto">
        <a:xfrm>
          <a:off x="3876675" y="9353550"/>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41300"/>
    <xdr:sp macro="" textlink="">
      <xdr:nvSpPr>
        <xdr:cNvPr id="120" name="TextBox 4706">
          <a:extLst>
            <a:ext uri="{FF2B5EF4-FFF2-40B4-BE49-F238E27FC236}">
              <a16:creationId xmlns:a16="http://schemas.microsoft.com/office/drawing/2014/main" id="{00000000-0008-0000-0800-000054030000}"/>
            </a:ext>
          </a:extLst>
        </xdr:cNvPr>
        <xdr:cNvSpPr txBox="1">
          <a:spLocks noChangeArrowheads="1"/>
        </xdr:cNvSpPr>
      </xdr:nvSpPr>
      <xdr:spPr bwMode="auto">
        <a:xfrm>
          <a:off x="3876675" y="9353550"/>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41300"/>
    <xdr:sp macro="" textlink="">
      <xdr:nvSpPr>
        <xdr:cNvPr id="121" name="TextBox 4707">
          <a:extLst>
            <a:ext uri="{FF2B5EF4-FFF2-40B4-BE49-F238E27FC236}">
              <a16:creationId xmlns:a16="http://schemas.microsoft.com/office/drawing/2014/main" id="{00000000-0008-0000-0800-000055030000}"/>
            </a:ext>
          </a:extLst>
        </xdr:cNvPr>
        <xdr:cNvSpPr txBox="1">
          <a:spLocks noChangeArrowheads="1"/>
        </xdr:cNvSpPr>
      </xdr:nvSpPr>
      <xdr:spPr bwMode="auto">
        <a:xfrm>
          <a:off x="3876675" y="9353550"/>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41300"/>
    <xdr:sp macro="" textlink="">
      <xdr:nvSpPr>
        <xdr:cNvPr id="122" name="TextBox 4708">
          <a:extLst>
            <a:ext uri="{FF2B5EF4-FFF2-40B4-BE49-F238E27FC236}">
              <a16:creationId xmlns:a16="http://schemas.microsoft.com/office/drawing/2014/main" id="{00000000-0008-0000-0800-000056030000}"/>
            </a:ext>
          </a:extLst>
        </xdr:cNvPr>
        <xdr:cNvSpPr txBox="1">
          <a:spLocks noChangeArrowheads="1"/>
        </xdr:cNvSpPr>
      </xdr:nvSpPr>
      <xdr:spPr bwMode="auto">
        <a:xfrm>
          <a:off x="3876675" y="9353550"/>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31775"/>
    <xdr:sp macro="" textlink="">
      <xdr:nvSpPr>
        <xdr:cNvPr id="123" name="TextBox 4709">
          <a:extLst>
            <a:ext uri="{FF2B5EF4-FFF2-40B4-BE49-F238E27FC236}">
              <a16:creationId xmlns:a16="http://schemas.microsoft.com/office/drawing/2014/main" id="{00000000-0008-0000-0800-000057030000}"/>
            </a:ext>
          </a:extLst>
        </xdr:cNvPr>
        <xdr:cNvSpPr txBox="1">
          <a:spLocks noChangeArrowheads="1"/>
        </xdr:cNvSpPr>
      </xdr:nvSpPr>
      <xdr:spPr bwMode="auto">
        <a:xfrm>
          <a:off x="3876675" y="935355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31775"/>
    <xdr:sp macro="" textlink="">
      <xdr:nvSpPr>
        <xdr:cNvPr id="124" name="TextBox 4710">
          <a:extLst>
            <a:ext uri="{FF2B5EF4-FFF2-40B4-BE49-F238E27FC236}">
              <a16:creationId xmlns:a16="http://schemas.microsoft.com/office/drawing/2014/main" id="{00000000-0008-0000-0800-000058030000}"/>
            </a:ext>
          </a:extLst>
        </xdr:cNvPr>
        <xdr:cNvSpPr txBox="1">
          <a:spLocks noChangeArrowheads="1"/>
        </xdr:cNvSpPr>
      </xdr:nvSpPr>
      <xdr:spPr bwMode="auto">
        <a:xfrm>
          <a:off x="3876675" y="935355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31775"/>
    <xdr:sp macro="" textlink="">
      <xdr:nvSpPr>
        <xdr:cNvPr id="125" name="TextBox 4711">
          <a:extLst>
            <a:ext uri="{FF2B5EF4-FFF2-40B4-BE49-F238E27FC236}">
              <a16:creationId xmlns:a16="http://schemas.microsoft.com/office/drawing/2014/main" id="{00000000-0008-0000-0800-000059030000}"/>
            </a:ext>
          </a:extLst>
        </xdr:cNvPr>
        <xdr:cNvSpPr txBox="1">
          <a:spLocks noChangeArrowheads="1"/>
        </xdr:cNvSpPr>
      </xdr:nvSpPr>
      <xdr:spPr bwMode="auto">
        <a:xfrm>
          <a:off x="3876675" y="935355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31775"/>
    <xdr:sp macro="" textlink="">
      <xdr:nvSpPr>
        <xdr:cNvPr id="126" name="TextBox 4712">
          <a:extLst>
            <a:ext uri="{FF2B5EF4-FFF2-40B4-BE49-F238E27FC236}">
              <a16:creationId xmlns:a16="http://schemas.microsoft.com/office/drawing/2014/main" id="{00000000-0008-0000-0800-00005A030000}"/>
            </a:ext>
          </a:extLst>
        </xdr:cNvPr>
        <xdr:cNvSpPr txBox="1">
          <a:spLocks noChangeArrowheads="1"/>
        </xdr:cNvSpPr>
      </xdr:nvSpPr>
      <xdr:spPr bwMode="auto">
        <a:xfrm>
          <a:off x="3876675" y="935355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31775"/>
    <xdr:sp macro="" textlink="">
      <xdr:nvSpPr>
        <xdr:cNvPr id="127" name="TextBox 4713">
          <a:extLst>
            <a:ext uri="{FF2B5EF4-FFF2-40B4-BE49-F238E27FC236}">
              <a16:creationId xmlns:a16="http://schemas.microsoft.com/office/drawing/2014/main" id="{00000000-0008-0000-0800-00005B030000}"/>
            </a:ext>
          </a:extLst>
        </xdr:cNvPr>
        <xdr:cNvSpPr txBox="1">
          <a:spLocks noChangeArrowheads="1"/>
        </xdr:cNvSpPr>
      </xdr:nvSpPr>
      <xdr:spPr bwMode="auto">
        <a:xfrm>
          <a:off x="3876675" y="935355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31775"/>
    <xdr:sp macro="" textlink="">
      <xdr:nvSpPr>
        <xdr:cNvPr id="128" name="TextBox 4714">
          <a:extLst>
            <a:ext uri="{FF2B5EF4-FFF2-40B4-BE49-F238E27FC236}">
              <a16:creationId xmlns:a16="http://schemas.microsoft.com/office/drawing/2014/main" id="{00000000-0008-0000-0800-00005C030000}"/>
            </a:ext>
          </a:extLst>
        </xdr:cNvPr>
        <xdr:cNvSpPr txBox="1">
          <a:spLocks noChangeArrowheads="1"/>
        </xdr:cNvSpPr>
      </xdr:nvSpPr>
      <xdr:spPr bwMode="auto">
        <a:xfrm>
          <a:off x="3876675" y="935355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184150"/>
    <xdr:sp macro="" textlink="">
      <xdr:nvSpPr>
        <xdr:cNvPr id="129" name="TextBox 4715">
          <a:extLst>
            <a:ext uri="{FF2B5EF4-FFF2-40B4-BE49-F238E27FC236}">
              <a16:creationId xmlns:a16="http://schemas.microsoft.com/office/drawing/2014/main" id="{00000000-0008-0000-0800-00005D030000}"/>
            </a:ext>
          </a:extLst>
        </xdr:cNvPr>
        <xdr:cNvSpPr txBox="1">
          <a:spLocks noChangeArrowheads="1"/>
        </xdr:cNvSpPr>
      </xdr:nvSpPr>
      <xdr:spPr bwMode="auto">
        <a:xfrm>
          <a:off x="3876675" y="9534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184150"/>
    <xdr:sp macro="" textlink="">
      <xdr:nvSpPr>
        <xdr:cNvPr id="130" name="TextBox 4716">
          <a:extLst>
            <a:ext uri="{FF2B5EF4-FFF2-40B4-BE49-F238E27FC236}">
              <a16:creationId xmlns:a16="http://schemas.microsoft.com/office/drawing/2014/main" id="{00000000-0008-0000-0800-00005E030000}"/>
            </a:ext>
          </a:extLst>
        </xdr:cNvPr>
        <xdr:cNvSpPr txBox="1">
          <a:spLocks noChangeArrowheads="1"/>
        </xdr:cNvSpPr>
      </xdr:nvSpPr>
      <xdr:spPr bwMode="auto">
        <a:xfrm>
          <a:off x="3876675" y="9534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184150"/>
    <xdr:sp macro="" textlink="">
      <xdr:nvSpPr>
        <xdr:cNvPr id="131" name="TextBox 4717">
          <a:extLst>
            <a:ext uri="{FF2B5EF4-FFF2-40B4-BE49-F238E27FC236}">
              <a16:creationId xmlns:a16="http://schemas.microsoft.com/office/drawing/2014/main" id="{00000000-0008-0000-0800-00005F030000}"/>
            </a:ext>
          </a:extLst>
        </xdr:cNvPr>
        <xdr:cNvSpPr txBox="1">
          <a:spLocks noChangeArrowheads="1"/>
        </xdr:cNvSpPr>
      </xdr:nvSpPr>
      <xdr:spPr bwMode="auto">
        <a:xfrm>
          <a:off x="3876675" y="9534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184150"/>
    <xdr:sp macro="" textlink="">
      <xdr:nvSpPr>
        <xdr:cNvPr id="132" name="TextBox 4718">
          <a:extLst>
            <a:ext uri="{FF2B5EF4-FFF2-40B4-BE49-F238E27FC236}">
              <a16:creationId xmlns:a16="http://schemas.microsoft.com/office/drawing/2014/main" id="{00000000-0008-0000-0800-000060030000}"/>
            </a:ext>
          </a:extLst>
        </xdr:cNvPr>
        <xdr:cNvSpPr txBox="1">
          <a:spLocks noChangeArrowheads="1"/>
        </xdr:cNvSpPr>
      </xdr:nvSpPr>
      <xdr:spPr bwMode="auto">
        <a:xfrm>
          <a:off x="3876675" y="9534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184150"/>
    <xdr:sp macro="" textlink="">
      <xdr:nvSpPr>
        <xdr:cNvPr id="133" name="TextBox 4719">
          <a:extLst>
            <a:ext uri="{FF2B5EF4-FFF2-40B4-BE49-F238E27FC236}">
              <a16:creationId xmlns:a16="http://schemas.microsoft.com/office/drawing/2014/main" id="{00000000-0008-0000-0800-000061030000}"/>
            </a:ext>
          </a:extLst>
        </xdr:cNvPr>
        <xdr:cNvSpPr txBox="1">
          <a:spLocks noChangeArrowheads="1"/>
        </xdr:cNvSpPr>
      </xdr:nvSpPr>
      <xdr:spPr bwMode="auto">
        <a:xfrm>
          <a:off x="3876675" y="9534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184150"/>
    <xdr:sp macro="" textlink="">
      <xdr:nvSpPr>
        <xdr:cNvPr id="134" name="TextBox 4720">
          <a:extLst>
            <a:ext uri="{FF2B5EF4-FFF2-40B4-BE49-F238E27FC236}">
              <a16:creationId xmlns:a16="http://schemas.microsoft.com/office/drawing/2014/main" id="{00000000-0008-0000-0800-000062030000}"/>
            </a:ext>
          </a:extLst>
        </xdr:cNvPr>
        <xdr:cNvSpPr txBox="1">
          <a:spLocks noChangeArrowheads="1"/>
        </xdr:cNvSpPr>
      </xdr:nvSpPr>
      <xdr:spPr bwMode="auto">
        <a:xfrm>
          <a:off x="3876675" y="9534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9525"/>
    <xdr:sp macro="" textlink="">
      <xdr:nvSpPr>
        <xdr:cNvPr id="135" name="TextBox 4721">
          <a:extLst>
            <a:ext uri="{FF2B5EF4-FFF2-40B4-BE49-F238E27FC236}">
              <a16:creationId xmlns:a16="http://schemas.microsoft.com/office/drawing/2014/main" id="{00000000-0008-0000-0800-000063030000}"/>
            </a:ext>
          </a:extLst>
        </xdr:cNvPr>
        <xdr:cNvSpPr txBox="1">
          <a:spLocks noChangeArrowheads="1"/>
        </xdr:cNvSpPr>
      </xdr:nvSpPr>
      <xdr:spPr bwMode="auto">
        <a:xfrm>
          <a:off x="3876675" y="9534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9525"/>
    <xdr:sp macro="" textlink="">
      <xdr:nvSpPr>
        <xdr:cNvPr id="136" name="TextBox 4722">
          <a:extLst>
            <a:ext uri="{FF2B5EF4-FFF2-40B4-BE49-F238E27FC236}">
              <a16:creationId xmlns:a16="http://schemas.microsoft.com/office/drawing/2014/main" id="{00000000-0008-0000-0800-000064030000}"/>
            </a:ext>
          </a:extLst>
        </xdr:cNvPr>
        <xdr:cNvSpPr txBox="1">
          <a:spLocks noChangeArrowheads="1"/>
        </xdr:cNvSpPr>
      </xdr:nvSpPr>
      <xdr:spPr bwMode="auto">
        <a:xfrm>
          <a:off x="3876675" y="9534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9525"/>
    <xdr:sp macro="" textlink="">
      <xdr:nvSpPr>
        <xdr:cNvPr id="137" name="TextBox 4723">
          <a:extLst>
            <a:ext uri="{FF2B5EF4-FFF2-40B4-BE49-F238E27FC236}">
              <a16:creationId xmlns:a16="http://schemas.microsoft.com/office/drawing/2014/main" id="{00000000-0008-0000-0800-000065030000}"/>
            </a:ext>
          </a:extLst>
        </xdr:cNvPr>
        <xdr:cNvSpPr txBox="1">
          <a:spLocks noChangeArrowheads="1"/>
        </xdr:cNvSpPr>
      </xdr:nvSpPr>
      <xdr:spPr bwMode="auto">
        <a:xfrm>
          <a:off x="3876675" y="9534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9525"/>
    <xdr:sp macro="" textlink="">
      <xdr:nvSpPr>
        <xdr:cNvPr id="138" name="TextBox 4724">
          <a:extLst>
            <a:ext uri="{FF2B5EF4-FFF2-40B4-BE49-F238E27FC236}">
              <a16:creationId xmlns:a16="http://schemas.microsoft.com/office/drawing/2014/main" id="{00000000-0008-0000-0800-000066030000}"/>
            </a:ext>
          </a:extLst>
        </xdr:cNvPr>
        <xdr:cNvSpPr txBox="1">
          <a:spLocks noChangeArrowheads="1"/>
        </xdr:cNvSpPr>
      </xdr:nvSpPr>
      <xdr:spPr bwMode="auto">
        <a:xfrm>
          <a:off x="3876675" y="9534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9525"/>
    <xdr:sp macro="" textlink="">
      <xdr:nvSpPr>
        <xdr:cNvPr id="139" name="TextBox 4725">
          <a:extLst>
            <a:ext uri="{FF2B5EF4-FFF2-40B4-BE49-F238E27FC236}">
              <a16:creationId xmlns:a16="http://schemas.microsoft.com/office/drawing/2014/main" id="{00000000-0008-0000-0800-000067030000}"/>
            </a:ext>
          </a:extLst>
        </xdr:cNvPr>
        <xdr:cNvSpPr txBox="1">
          <a:spLocks noChangeArrowheads="1"/>
        </xdr:cNvSpPr>
      </xdr:nvSpPr>
      <xdr:spPr bwMode="auto">
        <a:xfrm>
          <a:off x="3876675" y="9534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9525"/>
    <xdr:sp macro="" textlink="">
      <xdr:nvSpPr>
        <xdr:cNvPr id="140" name="TextBox 4726">
          <a:extLst>
            <a:ext uri="{FF2B5EF4-FFF2-40B4-BE49-F238E27FC236}">
              <a16:creationId xmlns:a16="http://schemas.microsoft.com/office/drawing/2014/main" id="{00000000-0008-0000-0800-000068030000}"/>
            </a:ext>
          </a:extLst>
        </xdr:cNvPr>
        <xdr:cNvSpPr txBox="1">
          <a:spLocks noChangeArrowheads="1"/>
        </xdr:cNvSpPr>
      </xdr:nvSpPr>
      <xdr:spPr bwMode="auto">
        <a:xfrm>
          <a:off x="3876675" y="9534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141" name="TextBox 4727">
          <a:extLst>
            <a:ext uri="{FF2B5EF4-FFF2-40B4-BE49-F238E27FC236}">
              <a16:creationId xmlns:a16="http://schemas.microsoft.com/office/drawing/2014/main" id="{00000000-0008-0000-0800-00006903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142" name="TextBox 4728">
          <a:extLst>
            <a:ext uri="{FF2B5EF4-FFF2-40B4-BE49-F238E27FC236}">
              <a16:creationId xmlns:a16="http://schemas.microsoft.com/office/drawing/2014/main" id="{00000000-0008-0000-0800-00006A03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143" name="TextBox 4729">
          <a:extLst>
            <a:ext uri="{FF2B5EF4-FFF2-40B4-BE49-F238E27FC236}">
              <a16:creationId xmlns:a16="http://schemas.microsoft.com/office/drawing/2014/main" id="{00000000-0008-0000-0800-00006B03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144" name="TextBox 4730">
          <a:extLst>
            <a:ext uri="{FF2B5EF4-FFF2-40B4-BE49-F238E27FC236}">
              <a16:creationId xmlns:a16="http://schemas.microsoft.com/office/drawing/2014/main" id="{00000000-0008-0000-0800-00006C03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145" name="TextBox 4731">
          <a:extLst>
            <a:ext uri="{FF2B5EF4-FFF2-40B4-BE49-F238E27FC236}">
              <a16:creationId xmlns:a16="http://schemas.microsoft.com/office/drawing/2014/main" id="{00000000-0008-0000-0800-00006D03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146" name="TextBox 4732">
          <a:extLst>
            <a:ext uri="{FF2B5EF4-FFF2-40B4-BE49-F238E27FC236}">
              <a16:creationId xmlns:a16="http://schemas.microsoft.com/office/drawing/2014/main" id="{00000000-0008-0000-0800-00006E03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147" name="TextBox 4733">
          <a:extLst>
            <a:ext uri="{FF2B5EF4-FFF2-40B4-BE49-F238E27FC236}">
              <a16:creationId xmlns:a16="http://schemas.microsoft.com/office/drawing/2014/main" id="{00000000-0008-0000-0800-00006F03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148" name="TextBox 4734">
          <a:extLst>
            <a:ext uri="{FF2B5EF4-FFF2-40B4-BE49-F238E27FC236}">
              <a16:creationId xmlns:a16="http://schemas.microsoft.com/office/drawing/2014/main" id="{00000000-0008-0000-0800-00007003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149" name="TextBox 4735">
          <a:extLst>
            <a:ext uri="{FF2B5EF4-FFF2-40B4-BE49-F238E27FC236}">
              <a16:creationId xmlns:a16="http://schemas.microsoft.com/office/drawing/2014/main" id="{00000000-0008-0000-0800-00007103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150" name="TextBox 4736">
          <a:extLst>
            <a:ext uri="{FF2B5EF4-FFF2-40B4-BE49-F238E27FC236}">
              <a16:creationId xmlns:a16="http://schemas.microsoft.com/office/drawing/2014/main" id="{00000000-0008-0000-0800-00007203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151" name="TextBox 4737">
          <a:extLst>
            <a:ext uri="{FF2B5EF4-FFF2-40B4-BE49-F238E27FC236}">
              <a16:creationId xmlns:a16="http://schemas.microsoft.com/office/drawing/2014/main" id="{00000000-0008-0000-0800-00007303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152" name="TextBox 4738">
          <a:extLst>
            <a:ext uri="{FF2B5EF4-FFF2-40B4-BE49-F238E27FC236}">
              <a16:creationId xmlns:a16="http://schemas.microsoft.com/office/drawing/2014/main" id="{00000000-0008-0000-0800-00007403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19050"/>
    <xdr:sp macro="" textlink="">
      <xdr:nvSpPr>
        <xdr:cNvPr id="153" name="TextBox 4739">
          <a:extLst>
            <a:ext uri="{FF2B5EF4-FFF2-40B4-BE49-F238E27FC236}">
              <a16:creationId xmlns:a16="http://schemas.microsoft.com/office/drawing/2014/main" id="{00000000-0008-0000-0800-000075030000}"/>
            </a:ext>
          </a:extLst>
        </xdr:cNvPr>
        <xdr:cNvSpPr txBox="1">
          <a:spLocks noChangeArrowheads="1"/>
        </xdr:cNvSpPr>
      </xdr:nvSpPr>
      <xdr:spPr bwMode="auto">
        <a:xfrm>
          <a:off x="3876675" y="10687050"/>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19050"/>
    <xdr:sp macro="" textlink="">
      <xdr:nvSpPr>
        <xdr:cNvPr id="154" name="TextBox 4740">
          <a:extLst>
            <a:ext uri="{FF2B5EF4-FFF2-40B4-BE49-F238E27FC236}">
              <a16:creationId xmlns:a16="http://schemas.microsoft.com/office/drawing/2014/main" id="{00000000-0008-0000-0800-000076030000}"/>
            </a:ext>
          </a:extLst>
        </xdr:cNvPr>
        <xdr:cNvSpPr txBox="1">
          <a:spLocks noChangeArrowheads="1"/>
        </xdr:cNvSpPr>
      </xdr:nvSpPr>
      <xdr:spPr bwMode="auto">
        <a:xfrm>
          <a:off x="3876675" y="10687050"/>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19050"/>
    <xdr:sp macro="" textlink="">
      <xdr:nvSpPr>
        <xdr:cNvPr id="155" name="TextBox 4741">
          <a:extLst>
            <a:ext uri="{FF2B5EF4-FFF2-40B4-BE49-F238E27FC236}">
              <a16:creationId xmlns:a16="http://schemas.microsoft.com/office/drawing/2014/main" id="{00000000-0008-0000-0800-000077030000}"/>
            </a:ext>
          </a:extLst>
        </xdr:cNvPr>
        <xdr:cNvSpPr txBox="1">
          <a:spLocks noChangeArrowheads="1"/>
        </xdr:cNvSpPr>
      </xdr:nvSpPr>
      <xdr:spPr bwMode="auto">
        <a:xfrm>
          <a:off x="3876675" y="10687050"/>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19050"/>
    <xdr:sp macro="" textlink="">
      <xdr:nvSpPr>
        <xdr:cNvPr id="156" name="TextBox 4742">
          <a:extLst>
            <a:ext uri="{FF2B5EF4-FFF2-40B4-BE49-F238E27FC236}">
              <a16:creationId xmlns:a16="http://schemas.microsoft.com/office/drawing/2014/main" id="{00000000-0008-0000-0800-000078030000}"/>
            </a:ext>
          </a:extLst>
        </xdr:cNvPr>
        <xdr:cNvSpPr txBox="1">
          <a:spLocks noChangeArrowheads="1"/>
        </xdr:cNvSpPr>
      </xdr:nvSpPr>
      <xdr:spPr bwMode="auto">
        <a:xfrm>
          <a:off x="3876675" y="10687050"/>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19050"/>
    <xdr:sp macro="" textlink="">
      <xdr:nvSpPr>
        <xdr:cNvPr id="157" name="TextBox 4743">
          <a:extLst>
            <a:ext uri="{FF2B5EF4-FFF2-40B4-BE49-F238E27FC236}">
              <a16:creationId xmlns:a16="http://schemas.microsoft.com/office/drawing/2014/main" id="{00000000-0008-0000-0800-000079030000}"/>
            </a:ext>
          </a:extLst>
        </xdr:cNvPr>
        <xdr:cNvSpPr txBox="1">
          <a:spLocks noChangeArrowheads="1"/>
        </xdr:cNvSpPr>
      </xdr:nvSpPr>
      <xdr:spPr bwMode="auto">
        <a:xfrm>
          <a:off x="3876675" y="10687050"/>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19050"/>
    <xdr:sp macro="" textlink="">
      <xdr:nvSpPr>
        <xdr:cNvPr id="158" name="TextBox 4744">
          <a:extLst>
            <a:ext uri="{FF2B5EF4-FFF2-40B4-BE49-F238E27FC236}">
              <a16:creationId xmlns:a16="http://schemas.microsoft.com/office/drawing/2014/main" id="{00000000-0008-0000-0800-00007A030000}"/>
            </a:ext>
          </a:extLst>
        </xdr:cNvPr>
        <xdr:cNvSpPr txBox="1">
          <a:spLocks noChangeArrowheads="1"/>
        </xdr:cNvSpPr>
      </xdr:nvSpPr>
      <xdr:spPr bwMode="auto">
        <a:xfrm>
          <a:off x="3876675" y="10687050"/>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184150"/>
    <xdr:sp macro="" textlink="">
      <xdr:nvSpPr>
        <xdr:cNvPr id="159" name="TextBox 4745">
          <a:extLst>
            <a:ext uri="{FF2B5EF4-FFF2-40B4-BE49-F238E27FC236}">
              <a16:creationId xmlns:a16="http://schemas.microsoft.com/office/drawing/2014/main" id="{00000000-0008-0000-0800-00007B030000}"/>
            </a:ext>
          </a:extLst>
        </xdr:cNvPr>
        <xdr:cNvSpPr txBox="1">
          <a:spLocks noChangeArrowheads="1"/>
        </xdr:cNvSpPr>
      </xdr:nvSpPr>
      <xdr:spPr bwMode="auto">
        <a:xfrm>
          <a:off x="3876675" y="9725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184150"/>
    <xdr:sp macro="" textlink="">
      <xdr:nvSpPr>
        <xdr:cNvPr id="160" name="TextBox 4746">
          <a:extLst>
            <a:ext uri="{FF2B5EF4-FFF2-40B4-BE49-F238E27FC236}">
              <a16:creationId xmlns:a16="http://schemas.microsoft.com/office/drawing/2014/main" id="{00000000-0008-0000-0800-00007C030000}"/>
            </a:ext>
          </a:extLst>
        </xdr:cNvPr>
        <xdr:cNvSpPr txBox="1">
          <a:spLocks noChangeArrowheads="1"/>
        </xdr:cNvSpPr>
      </xdr:nvSpPr>
      <xdr:spPr bwMode="auto">
        <a:xfrm>
          <a:off x="3876675" y="9725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184150"/>
    <xdr:sp macro="" textlink="">
      <xdr:nvSpPr>
        <xdr:cNvPr id="161" name="TextBox 4747">
          <a:extLst>
            <a:ext uri="{FF2B5EF4-FFF2-40B4-BE49-F238E27FC236}">
              <a16:creationId xmlns:a16="http://schemas.microsoft.com/office/drawing/2014/main" id="{00000000-0008-0000-0800-00007D030000}"/>
            </a:ext>
          </a:extLst>
        </xdr:cNvPr>
        <xdr:cNvSpPr txBox="1">
          <a:spLocks noChangeArrowheads="1"/>
        </xdr:cNvSpPr>
      </xdr:nvSpPr>
      <xdr:spPr bwMode="auto">
        <a:xfrm>
          <a:off x="3876675" y="9725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184150"/>
    <xdr:sp macro="" textlink="">
      <xdr:nvSpPr>
        <xdr:cNvPr id="162" name="TextBox 4748">
          <a:extLst>
            <a:ext uri="{FF2B5EF4-FFF2-40B4-BE49-F238E27FC236}">
              <a16:creationId xmlns:a16="http://schemas.microsoft.com/office/drawing/2014/main" id="{00000000-0008-0000-0800-00007E030000}"/>
            </a:ext>
          </a:extLst>
        </xdr:cNvPr>
        <xdr:cNvSpPr txBox="1">
          <a:spLocks noChangeArrowheads="1"/>
        </xdr:cNvSpPr>
      </xdr:nvSpPr>
      <xdr:spPr bwMode="auto">
        <a:xfrm>
          <a:off x="3876675" y="9725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184150"/>
    <xdr:sp macro="" textlink="">
      <xdr:nvSpPr>
        <xdr:cNvPr id="163" name="TextBox 4749">
          <a:extLst>
            <a:ext uri="{FF2B5EF4-FFF2-40B4-BE49-F238E27FC236}">
              <a16:creationId xmlns:a16="http://schemas.microsoft.com/office/drawing/2014/main" id="{00000000-0008-0000-0800-00007F030000}"/>
            </a:ext>
          </a:extLst>
        </xdr:cNvPr>
        <xdr:cNvSpPr txBox="1">
          <a:spLocks noChangeArrowheads="1"/>
        </xdr:cNvSpPr>
      </xdr:nvSpPr>
      <xdr:spPr bwMode="auto">
        <a:xfrm>
          <a:off x="3876675" y="9725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184150"/>
    <xdr:sp macro="" textlink="">
      <xdr:nvSpPr>
        <xdr:cNvPr id="164" name="TextBox 4750">
          <a:extLst>
            <a:ext uri="{FF2B5EF4-FFF2-40B4-BE49-F238E27FC236}">
              <a16:creationId xmlns:a16="http://schemas.microsoft.com/office/drawing/2014/main" id="{00000000-0008-0000-0800-000080030000}"/>
            </a:ext>
          </a:extLst>
        </xdr:cNvPr>
        <xdr:cNvSpPr txBox="1">
          <a:spLocks noChangeArrowheads="1"/>
        </xdr:cNvSpPr>
      </xdr:nvSpPr>
      <xdr:spPr bwMode="auto">
        <a:xfrm>
          <a:off x="3876675" y="9725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47625"/>
    <xdr:sp macro="" textlink="">
      <xdr:nvSpPr>
        <xdr:cNvPr id="165" name="TextBox 4751">
          <a:extLst>
            <a:ext uri="{FF2B5EF4-FFF2-40B4-BE49-F238E27FC236}">
              <a16:creationId xmlns:a16="http://schemas.microsoft.com/office/drawing/2014/main" id="{00000000-0008-0000-0800-000081030000}"/>
            </a:ext>
          </a:extLst>
        </xdr:cNvPr>
        <xdr:cNvSpPr txBox="1">
          <a:spLocks noChangeArrowheads="1"/>
        </xdr:cNvSpPr>
      </xdr:nvSpPr>
      <xdr:spPr bwMode="auto">
        <a:xfrm>
          <a:off x="3876675" y="99155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47625"/>
    <xdr:sp macro="" textlink="">
      <xdr:nvSpPr>
        <xdr:cNvPr id="166" name="TextBox 4752">
          <a:extLst>
            <a:ext uri="{FF2B5EF4-FFF2-40B4-BE49-F238E27FC236}">
              <a16:creationId xmlns:a16="http://schemas.microsoft.com/office/drawing/2014/main" id="{00000000-0008-0000-0800-000082030000}"/>
            </a:ext>
          </a:extLst>
        </xdr:cNvPr>
        <xdr:cNvSpPr txBox="1">
          <a:spLocks noChangeArrowheads="1"/>
        </xdr:cNvSpPr>
      </xdr:nvSpPr>
      <xdr:spPr bwMode="auto">
        <a:xfrm>
          <a:off x="3876675" y="99155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47625"/>
    <xdr:sp macro="" textlink="">
      <xdr:nvSpPr>
        <xdr:cNvPr id="167" name="TextBox 4753">
          <a:extLst>
            <a:ext uri="{FF2B5EF4-FFF2-40B4-BE49-F238E27FC236}">
              <a16:creationId xmlns:a16="http://schemas.microsoft.com/office/drawing/2014/main" id="{00000000-0008-0000-0800-000083030000}"/>
            </a:ext>
          </a:extLst>
        </xdr:cNvPr>
        <xdr:cNvSpPr txBox="1">
          <a:spLocks noChangeArrowheads="1"/>
        </xdr:cNvSpPr>
      </xdr:nvSpPr>
      <xdr:spPr bwMode="auto">
        <a:xfrm>
          <a:off x="3876675" y="99155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47625"/>
    <xdr:sp macro="" textlink="">
      <xdr:nvSpPr>
        <xdr:cNvPr id="168" name="TextBox 4754">
          <a:extLst>
            <a:ext uri="{FF2B5EF4-FFF2-40B4-BE49-F238E27FC236}">
              <a16:creationId xmlns:a16="http://schemas.microsoft.com/office/drawing/2014/main" id="{00000000-0008-0000-0800-000084030000}"/>
            </a:ext>
          </a:extLst>
        </xdr:cNvPr>
        <xdr:cNvSpPr txBox="1">
          <a:spLocks noChangeArrowheads="1"/>
        </xdr:cNvSpPr>
      </xdr:nvSpPr>
      <xdr:spPr bwMode="auto">
        <a:xfrm>
          <a:off x="3876675" y="99155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47625"/>
    <xdr:sp macro="" textlink="">
      <xdr:nvSpPr>
        <xdr:cNvPr id="169" name="TextBox 4755">
          <a:extLst>
            <a:ext uri="{FF2B5EF4-FFF2-40B4-BE49-F238E27FC236}">
              <a16:creationId xmlns:a16="http://schemas.microsoft.com/office/drawing/2014/main" id="{00000000-0008-0000-0800-000085030000}"/>
            </a:ext>
          </a:extLst>
        </xdr:cNvPr>
        <xdr:cNvSpPr txBox="1">
          <a:spLocks noChangeArrowheads="1"/>
        </xdr:cNvSpPr>
      </xdr:nvSpPr>
      <xdr:spPr bwMode="auto">
        <a:xfrm>
          <a:off x="3876675" y="99155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47625"/>
    <xdr:sp macro="" textlink="">
      <xdr:nvSpPr>
        <xdr:cNvPr id="170" name="TextBox 4756">
          <a:extLst>
            <a:ext uri="{FF2B5EF4-FFF2-40B4-BE49-F238E27FC236}">
              <a16:creationId xmlns:a16="http://schemas.microsoft.com/office/drawing/2014/main" id="{00000000-0008-0000-0800-000086030000}"/>
            </a:ext>
          </a:extLst>
        </xdr:cNvPr>
        <xdr:cNvSpPr txBox="1">
          <a:spLocks noChangeArrowheads="1"/>
        </xdr:cNvSpPr>
      </xdr:nvSpPr>
      <xdr:spPr bwMode="auto">
        <a:xfrm>
          <a:off x="3876675" y="99155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47625"/>
    <xdr:sp macro="" textlink="">
      <xdr:nvSpPr>
        <xdr:cNvPr id="171" name="TextBox 4757">
          <a:extLst>
            <a:ext uri="{FF2B5EF4-FFF2-40B4-BE49-F238E27FC236}">
              <a16:creationId xmlns:a16="http://schemas.microsoft.com/office/drawing/2014/main" id="{00000000-0008-0000-0800-000087030000}"/>
            </a:ext>
          </a:extLst>
        </xdr:cNvPr>
        <xdr:cNvSpPr txBox="1">
          <a:spLocks noChangeArrowheads="1"/>
        </xdr:cNvSpPr>
      </xdr:nvSpPr>
      <xdr:spPr bwMode="auto">
        <a:xfrm>
          <a:off x="3876675" y="101060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47625"/>
    <xdr:sp macro="" textlink="">
      <xdr:nvSpPr>
        <xdr:cNvPr id="172" name="TextBox 4758">
          <a:extLst>
            <a:ext uri="{FF2B5EF4-FFF2-40B4-BE49-F238E27FC236}">
              <a16:creationId xmlns:a16="http://schemas.microsoft.com/office/drawing/2014/main" id="{00000000-0008-0000-0800-000088030000}"/>
            </a:ext>
          </a:extLst>
        </xdr:cNvPr>
        <xdr:cNvSpPr txBox="1">
          <a:spLocks noChangeArrowheads="1"/>
        </xdr:cNvSpPr>
      </xdr:nvSpPr>
      <xdr:spPr bwMode="auto">
        <a:xfrm>
          <a:off x="3876675" y="101060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47625"/>
    <xdr:sp macro="" textlink="">
      <xdr:nvSpPr>
        <xdr:cNvPr id="173" name="TextBox 4759">
          <a:extLst>
            <a:ext uri="{FF2B5EF4-FFF2-40B4-BE49-F238E27FC236}">
              <a16:creationId xmlns:a16="http://schemas.microsoft.com/office/drawing/2014/main" id="{00000000-0008-0000-0800-000089030000}"/>
            </a:ext>
          </a:extLst>
        </xdr:cNvPr>
        <xdr:cNvSpPr txBox="1">
          <a:spLocks noChangeArrowheads="1"/>
        </xdr:cNvSpPr>
      </xdr:nvSpPr>
      <xdr:spPr bwMode="auto">
        <a:xfrm>
          <a:off x="3876675" y="101060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47625"/>
    <xdr:sp macro="" textlink="">
      <xdr:nvSpPr>
        <xdr:cNvPr id="174" name="TextBox 4760">
          <a:extLst>
            <a:ext uri="{FF2B5EF4-FFF2-40B4-BE49-F238E27FC236}">
              <a16:creationId xmlns:a16="http://schemas.microsoft.com/office/drawing/2014/main" id="{00000000-0008-0000-0800-00008A030000}"/>
            </a:ext>
          </a:extLst>
        </xdr:cNvPr>
        <xdr:cNvSpPr txBox="1">
          <a:spLocks noChangeArrowheads="1"/>
        </xdr:cNvSpPr>
      </xdr:nvSpPr>
      <xdr:spPr bwMode="auto">
        <a:xfrm>
          <a:off x="3876675" y="101060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47625"/>
    <xdr:sp macro="" textlink="">
      <xdr:nvSpPr>
        <xdr:cNvPr id="175" name="TextBox 4761">
          <a:extLst>
            <a:ext uri="{FF2B5EF4-FFF2-40B4-BE49-F238E27FC236}">
              <a16:creationId xmlns:a16="http://schemas.microsoft.com/office/drawing/2014/main" id="{00000000-0008-0000-0800-00008B030000}"/>
            </a:ext>
          </a:extLst>
        </xdr:cNvPr>
        <xdr:cNvSpPr txBox="1">
          <a:spLocks noChangeArrowheads="1"/>
        </xdr:cNvSpPr>
      </xdr:nvSpPr>
      <xdr:spPr bwMode="auto">
        <a:xfrm>
          <a:off x="3876675" y="101060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47625"/>
    <xdr:sp macro="" textlink="">
      <xdr:nvSpPr>
        <xdr:cNvPr id="176" name="TextBox 4762">
          <a:extLst>
            <a:ext uri="{FF2B5EF4-FFF2-40B4-BE49-F238E27FC236}">
              <a16:creationId xmlns:a16="http://schemas.microsoft.com/office/drawing/2014/main" id="{00000000-0008-0000-0800-00008C030000}"/>
            </a:ext>
          </a:extLst>
        </xdr:cNvPr>
        <xdr:cNvSpPr txBox="1">
          <a:spLocks noChangeArrowheads="1"/>
        </xdr:cNvSpPr>
      </xdr:nvSpPr>
      <xdr:spPr bwMode="auto">
        <a:xfrm>
          <a:off x="3876675" y="10106025"/>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7</xdr:col>
      <xdr:colOff>152400</xdr:colOff>
      <xdr:row>57</xdr:row>
      <xdr:rowOff>28575</xdr:rowOff>
    </xdr:from>
    <xdr:to>
      <xdr:col>7</xdr:col>
      <xdr:colOff>307975</xdr:colOff>
      <xdr:row>57</xdr:row>
      <xdr:rowOff>28575</xdr:rowOff>
    </xdr:to>
    <xdr:sp macro="" textlink="">
      <xdr:nvSpPr>
        <xdr:cNvPr id="177" name="TextBox 4769">
          <a:extLst>
            <a:ext uri="{FF2B5EF4-FFF2-40B4-BE49-F238E27FC236}">
              <a16:creationId xmlns:a16="http://schemas.microsoft.com/office/drawing/2014/main" id="{00000000-0008-0000-0800-00009303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57</xdr:row>
      <xdr:rowOff>28575</xdr:rowOff>
    </xdr:from>
    <xdr:to>
      <xdr:col>7</xdr:col>
      <xdr:colOff>307975</xdr:colOff>
      <xdr:row>57</xdr:row>
      <xdr:rowOff>28575</xdr:rowOff>
    </xdr:to>
    <xdr:sp macro="" textlink="">
      <xdr:nvSpPr>
        <xdr:cNvPr id="178" name="TextBox 4770">
          <a:extLst>
            <a:ext uri="{FF2B5EF4-FFF2-40B4-BE49-F238E27FC236}">
              <a16:creationId xmlns:a16="http://schemas.microsoft.com/office/drawing/2014/main" id="{00000000-0008-0000-0800-00009403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57</xdr:row>
      <xdr:rowOff>28575</xdr:rowOff>
    </xdr:from>
    <xdr:to>
      <xdr:col>7</xdr:col>
      <xdr:colOff>307975</xdr:colOff>
      <xdr:row>57</xdr:row>
      <xdr:rowOff>28575</xdr:rowOff>
    </xdr:to>
    <xdr:sp macro="" textlink="">
      <xdr:nvSpPr>
        <xdr:cNvPr id="179" name="TextBox 4771">
          <a:extLst>
            <a:ext uri="{FF2B5EF4-FFF2-40B4-BE49-F238E27FC236}">
              <a16:creationId xmlns:a16="http://schemas.microsoft.com/office/drawing/2014/main" id="{00000000-0008-0000-0800-00009503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57</xdr:row>
      <xdr:rowOff>28575</xdr:rowOff>
    </xdr:from>
    <xdr:to>
      <xdr:col>7</xdr:col>
      <xdr:colOff>307975</xdr:colOff>
      <xdr:row>57</xdr:row>
      <xdr:rowOff>28575</xdr:rowOff>
    </xdr:to>
    <xdr:sp macro="" textlink="">
      <xdr:nvSpPr>
        <xdr:cNvPr id="180" name="TextBox 4772">
          <a:extLst>
            <a:ext uri="{FF2B5EF4-FFF2-40B4-BE49-F238E27FC236}">
              <a16:creationId xmlns:a16="http://schemas.microsoft.com/office/drawing/2014/main" id="{00000000-0008-0000-0800-00009603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57</xdr:row>
      <xdr:rowOff>28575</xdr:rowOff>
    </xdr:from>
    <xdr:to>
      <xdr:col>7</xdr:col>
      <xdr:colOff>307975</xdr:colOff>
      <xdr:row>57</xdr:row>
      <xdr:rowOff>28575</xdr:rowOff>
    </xdr:to>
    <xdr:sp macro="" textlink="">
      <xdr:nvSpPr>
        <xdr:cNvPr id="181" name="TextBox 4773">
          <a:extLst>
            <a:ext uri="{FF2B5EF4-FFF2-40B4-BE49-F238E27FC236}">
              <a16:creationId xmlns:a16="http://schemas.microsoft.com/office/drawing/2014/main" id="{00000000-0008-0000-0800-00009703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57</xdr:row>
      <xdr:rowOff>28575</xdr:rowOff>
    </xdr:from>
    <xdr:to>
      <xdr:col>7</xdr:col>
      <xdr:colOff>307975</xdr:colOff>
      <xdr:row>57</xdr:row>
      <xdr:rowOff>28575</xdr:rowOff>
    </xdr:to>
    <xdr:sp macro="" textlink="">
      <xdr:nvSpPr>
        <xdr:cNvPr id="182" name="TextBox 4774">
          <a:extLst>
            <a:ext uri="{FF2B5EF4-FFF2-40B4-BE49-F238E27FC236}">
              <a16:creationId xmlns:a16="http://schemas.microsoft.com/office/drawing/2014/main" id="{00000000-0008-0000-0800-00009803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183" name="TextBox 4775">
          <a:extLst>
            <a:ext uri="{FF2B5EF4-FFF2-40B4-BE49-F238E27FC236}">
              <a16:creationId xmlns:a16="http://schemas.microsoft.com/office/drawing/2014/main" id="{00000000-0008-0000-0800-00009903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184" name="TextBox 4776">
          <a:extLst>
            <a:ext uri="{FF2B5EF4-FFF2-40B4-BE49-F238E27FC236}">
              <a16:creationId xmlns:a16="http://schemas.microsoft.com/office/drawing/2014/main" id="{00000000-0008-0000-0800-00009A03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185" name="TextBox 4777">
          <a:extLst>
            <a:ext uri="{FF2B5EF4-FFF2-40B4-BE49-F238E27FC236}">
              <a16:creationId xmlns:a16="http://schemas.microsoft.com/office/drawing/2014/main" id="{00000000-0008-0000-0800-00009B03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186" name="TextBox 4778">
          <a:extLst>
            <a:ext uri="{FF2B5EF4-FFF2-40B4-BE49-F238E27FC236}">
              <a16:creationId xmlns:a16="http://schemas.microsoft.com/office/drawing/2014/main" id="{00000000-0008-0000-0800-00009C03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187" name="TextBox 4779">
          <a:extLst>
            <a:ext uri="{FF2B5EF4-FFF2-40B4-BE49-F238E27FC236}">
              <a16:creationId xmlns:a16="http://schemas.microsoft.com/office/drawing/2014/main" id="{00000000-0008-0000-0800-00009D03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188" name="TextBox 4780">
          <a:extLst>
            <a:ext uri="{FF2B5EF4-FFF2-40B4-BE49-F238E27FC236}">
              <a16:creationId xmlns:a16="http://schemas.microsoft.com/office/drawing/2014/main" id="{00000000-0008-0000-0800-00009E03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5</xdr:col>
      <xdr:colOff>447675</xdr:colOff>
      <xdr:row>55</xdr:row>
      <xdr:rowOff>38100</xdr:rowOff>
    </xdr:from>
    <xdr:ext cx="85725" cy="9525"/>
    <xdr:sp macro="" textlink="">
      <xdr:nvSpPr>
        <xdr:cNvPr id="189" name="TextBox 4781">
          <a:extLst>
            <a:ext uri="{FF2B5EF4-FFF2-40B4-BE49-F238E27FC236}">
              <a16:creationId xmlns:a16="http://schemas.microsoft.com/office/drawing/2014/main" id="{00000000-0008-0000-0800-00009F030000}"/>
            </a:ext>
          </a:extLst>
        </xdr:cNvPr>
        <xdr:cNvSpPr txBox="1">
          <a:spLocks noChangeArrowheads="1"/>
        </xdr:cNvSpPr>
      </xdr:nvSpPr>
      <xdr:spPr bwMode="auto">
        <a:xfrm>
          <a:off x="3495675" y="10515600"/>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47625</xdr:colOff>
      <xdr:row>53</xdr:row>
      <xdr:rowOff>28575</xdr:rowOff>
    </xdr:from>
    <xdr:ext cx="327025" cy="19050"/>
    <xdr:sp macro="" textlink="">
      <xdr:nvSpPr>
        <xdr:cNvPr id="190" name="TextBox 4782">
          <a:extLst>
            <a:ext uri="{FF2B5EF4-FFF2-40B4-BE49-F238E27FC236}">
              <a16:creationId xmlns:a16="http://schemas.microsoft.com/office/drawing/2014/main" id="{00000000-0008-0000-0800-0000A0030000}"/>
            </a:ext>
          </a:extLst>
        </xdr:cNvPr>
        <xdr:cNvSpPr txBox="1">
          <a:spLocks noChangeArrowheads="1"/>
        </xdr:cNvSpPr>
      </xdr:nvSpPr>
      <xdr:spPr bwMode="auto">
        <a:xfrm>
          <a:off x="3705225" y="10125075"/>
          <a:ext cx="3270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5</xdr:col>
      <xdr:colOff>552450</xdr:colOff>
      <xdr:row>55</xdr:row>
      <xdr:rowOff>19050</xdr:rowOff>
    </xdr:from>
    <xdr:ext cx="400050" cy="19050"/>
    <xdr:sp macro="" textlink="">
      <xdr:nvSpPr>
        <xdr:cNvPr id="191" name="TextBox 4783">
          <a:extLst>
            <a:ext uri="{FF2B5EF4-FFF2-40B4-BE49-F238E27FC236}">
              <a16:creationId xmlns:a16="http://schemas.microsoft.com/office/drawing/2014/main" id="{00000000-0008-0000-0800-0000A1030000}"/>
            </a:ext>
          </a:extLst>
        </xdr:cNvPr>
        <xdr:cNvSpPr txBox="1">
          <a:spLocks noChangeArrowheads="1"/>
        </xdr:cNvSpPr>
      </xdr:nvSpPr>
      <xdr:spPr bwMode="auto">
        <a:xfrm>
          <a:off x="3600450" y="10496550"/>
          <a:ext cx="400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192" name="TextBox 4637">
          <a:extLst>
            <a:ext uri="{FF2B5EF4-FFF2-40B4-BE49-F238E27FC236}">
              <a16:creationId xmlns:a16="http://schemas.microsoft.com/office/drawing/2014/main" id="{00000000-0008-0000-0800-0000A2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193" name="TextBox 4638">
          <a:extLst>
            <a:ext uri="{FF2B5EF4-FFF2-40B4-BE49-F238E27FC236}">
              <a16:creationId xmlns:a16="http://schemas.microsoft.com/office/drawing/2014/main" id="{00000000-0008-0000-0800-0000A3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194" name="TextBox 4639">
          <a:extLst>
            <a:ext uri="{FF2B5EF4-FFF2-40B4-BE49-F238E27FC236}">
              <a16:creationId xmlns:a16="http://schemas.microsoft.com/office/drawing/2014/main" id="{00000000-0008-0000-0800-0000A4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195" name="TextBox 4640">
          <a:extLst>
            <a:ext uri="{FF2B5EF4-FFF2-40B4-BE49-F238E27FC236}">
              <a16:creationId xmlns:a16="http://schemas.microsoft.com/office/drawing/2014/main" id="{00000000-0008-0000-0800-0000A5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196" name="TextBox 4641">
          <a:extLst>
            <a:ext uri="{FF2B5EF4-FFF2-40B4-BE49-F238E27FC236}">
              <a16:creationId xmlns:a16="http://schemas.microsoft.com/office/drawing/2014/main" id="{00000000-0008-0000-0800-0000A6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197" name="TextBox 4642">
          <a:extLst>
            <a:ext uri="{FF2B5EF4-FFF2-40B4-BE49-F238E27FC236}">
              <a16:creationId xmlns:a16="http://schemas.microsoft.com/office/drawing/2014/main" id="{00000000-0008-0000-0800-0000A7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198" name="TextBox 4643">
          <a:extLst>
            <a:ext uri="{FF2B5EF4-FFF2-40B4-BE49-F238E27FC236}">
              <a16:creationId xmlns:a16="http://schemas.microsoft.com/office/drawing/2014/main" id="{00000000-0008-0000-0800-0000A8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199" name="TextBox 4644">
          <a:extLst>
            <a:ext uri="{FF2B5EF4-FFF2-40B4-BE49-F238E27FC236}">
              <a16:creationId xmlns:a16="http://schemas.microsoft.com/office/drawing/2014/main" id="{00000000-0008-0000-0800-0000A9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00" name="TextBox 4645">
          <a:extLst>
            <a:ext uri="{FF2B5EF4-FFF2-40B4-BE49-F238E27FC236}">
              <a16:creationId xmlns:a16="http://schemas.microsoft.com/office/drawing/2014/main" id="{00000000-0008-0000-0800-0000AA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01" name="TextBox 4646">
          <a:extLst>
            <a:ext uri="{FF2B5EF4-FFF2-40B4-BE49-F238E27FC236}">
              <a16:creationId xmlns:a16="http://schemas.microsoft.com/office/drawing/2014/main" id="{00000000-0008-0000-0800-0000AB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02" name="TextBox 4647">
          <a:extLst>
            <a:ext uri="{FF2B5EF4-FFF2-40B4-BE49-F238E27FC236}">
              <a16:creationId xmlns:a16="http://schemas.microsoft.com/office/drawing/2014/main" id="{00000000-0008-0000-0800-0000AC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03" name="TextBox 4648">
          <a:extLst>
            <a:ext uri="{FF2B5EF4-FFF2-40B4-BE49-F238E27FC236}">
              <a16:creationId xmlns:a16="http://schemas.microsoft.com/office/drawing/2014/main" id="{00000000-0008-0000-0800-0000AD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184150"/>
    <xdr:sp macro="" textlink="">
      <xdr:nvSpPr>
        <xdr:cNvPr id="204" name="TextBox 4637">
          <a:extLst>
            <a:ext uri="{FF2B5EF4-FFF2-40B4-BE49-F238E27FC236}">
              <a16:creationId xmlns:a16="http://schemas.microsoft.com/office/drawing/2014/main" id="{00000000-0008-0000-0800-0000AE030000}"/>
            </a:ext>
          </a:extLst>
        </xdr:cNvPr>
        <xdr:cNvSpPr txBox="1">
          <a:spLocks noChangeArrowheads="1"/>
        </xdr:cNvSpPr>
      </xdr:nvSpPr>
      <xdr:spPr bwMode="auto">
        <a:xfrm>
          <a:off x="3876675" y="801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184150"/>
    <xdr:sp macro="" textlink="">
      <xdr:nvSpPr>
        <xdr:cNvPr id="205" name="TextBox 4638">
          <a:extLst>
            <a:ext uri="{FF2B5EF4-FFF2-40B4-BE49-F238E27FC236}">
              <a16:creationId xmlns:a16="http://schemas.microsoft.com/office/drawing/2014/main" id="{00000000-0008-0000-0800-0000AF030000}"/>
            </a:ext>
          </a:extLst>
        </xdr:cNvPr>
        <xdr:cNvSpPr txBox="1">
          <a:spLocks noChangeArrowheads="1"/>
        </xdr:cNvSpPr>
      </xdr:nvSpPr>
      <xdr:spPr bwMode="auto">
        <a:xfrm>
          <a:off x="3876675" y="801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184150"/>
    <xdr:sp macro="" textlink="">
      <xdr:nvSpPr>
        <xdr:cNvPr id="206" name="TextBox 4639">
          <a:extLst>
            <a:ext uri="{FF2B5EF4-FFF2-40B4-BE49-F238E27FC236}">
              <a16:creationId xmlns:a16="http://schemas.microsoft.com/office/drawing/2014/main" id="{00000000-0008-0000-0800-0000B0030000}"/>
            </a:ext>
          </a:extLst>
        </xdr:cNvPr>
        <xdr:cNvSpPr txBox="1">
          <a:spLocks noChangeArrowheads="1"/>
        </xdr:cNvSpPr>
      </xdr:nvSpPr>
      <xdr:spPr bwMode="auto">
        <a:xfrm>
          <a:off x="3876675" y="801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184150"/>
    <xdr:sp macro="" textlink="">
      <xdr:nvSpPr>
        <xdr:cNvPr id="207" name="TextBox 4640">
          <a:extLst>
            <a:ext uri="{FF2B5EF4-FFF2-40B4-BE49-F238E27FC236}">
              <a16:creationId xmlns:a16="http://schemas.microsoft.com/office/drawing/2014/main" id="{00000000-0008-0000-0800-0000B1030000}"/>
            </a:ext>
          </a:extLst>
        </xdr:cNvPr>
        <xdr:cNvSpPr txBox="1">
          <a:spLocks noChangeArrowheads="1"/>
        </xdr:cNvSpPr>
      </xdr:nvSpPr>
      <xdr:spPr bwMode="auto">
        <a:xfrm>
          <a:off x="3876675" y="801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28575</xdr:rowOff>
    </xdr:from>
    <xdr:ext cx="127000" cy="155575"/>
    <xdr:sp macro="" textlink="">
      <xdr:nvSpPr>
        <xdr:cNvPr id="208" name="TextBox 4641">
          <a:extLst>
            <a:ext uri="{FF2B5EF4-FFF2-40B4-BE49-F238E27FC236}">
              <a16:creationId xmlns:a16="http://schemas.microsoft.com/office/drawing/2014/main" id="{00000000-0008-0000-0800-0000B2030000}"/>
            </a:ext>
          </a:extLst>
        </xdr:cNvPr>
        <xdr:cNvSpPr txBox="1">
          <a:spLocks noChangeArrowheads="1"/>
        </xdr:cNvSpPr>
      </xdr:nvSpPr>
      <xdr:spPr bwMode="auto">
        <a:xfrm>
          <a:off x="3876675" y="8029575"/>
          <a:ext cx="1270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43</xdr:row>
      <xdr:rowOff>9525</xdr:rowOff>
    </xdr:from>
    <xdr:ext cx="127000" cy="9525"/>
    <xdr:sp macro="" textlink="">
      <xdr:nvSpPr>
        <xdr:cNvPr id="209" name="TextBox 4643">
          <a:extLst>
            <a:ext uri="{FF2B5EF4-FFF2-40B4-BE49-F238E27FC236}">
              <a16:creationId xmlns:a16="http://schemas.microsoft.com/office/drawing/2014/main" id="{00000000-0008-0000-0800-0000B3030000}"/>
            </a:ext>
          </a:extLst>
        </xdr:cNvPr>
        <xdr:cNvSpPr txBox="1">
          <a:spLocks noChangeArrowheads="1"/>
        </xdr:cNvSpPr>
      </xdr:nvSpPr>
      <xdr:spPr bwMode="auto">
        <a:xfrm>
          <a:off x="3876675" y="820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43</xdr:row>
      <xdr:rowOff>9525</xdr:rowOff>
    </xdr:from>
    <xdr:ext cx="127000" cy="9525"/>
    <xdr:sp macro="" textlink="">
      <xdr:nvSpPr>
        <xdr:cNvPr id="210" name="TextBox 4644">
          <a:extLst>
            <a:ext uri="{FF2B5EF4-FFF2-40B4-BE49-F238E27FC236}">
              <a16:creationId xmlns:a16="http://schemas.microsoft.com/office/drawing/2014/main" id="{00000000-0008-0000-0800-0000B4030000}"/>
            </a:ext>
          </a:extLst>
        </xdr:cNvPr>
        <xdr:cNvSpPr txBox="1">
          <a:spLocks noChangeArrowheads="1"/>
        </xdr:cNvSpPr>
      </xdr:nvSpPr>
      <xdr:spPr bwMode="auto">
        <a:xfrm>
          <a:off x="3876675" y="820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43</xdr:row>
      <xdr:rowOff>9525</xdr:rowOff>
    </xdr:from>
    <xdr:ext cx="127000" cy="9525"/>
    <xdr:sp macro="" textlink="">
      <xdr:nvSpPr>
        <xdr:cNvPr id="211" name="TextBox 4645">
          <a:extLst>
            <a:ext uri="{FF2B5EF4-FFF2-40B4-BE49-F238E27FC236}">
              <a16:creationId xmlns:a16="http://schemas.microsoft.com/office/drawing/2014/main" id="{00000000-0008-0000-0800-0000B5030000}"/>
            </a:ext>
          </a:extLst>
        </xdr:cNvPr>
        <xdr:cNvSpPr txBox="1">
          <a:spLocks noChangeArrowheads="1"/>
        </xdr:cNvSpPr>
      </xdr:nvSpPr>
      <xdr:spPr bwMode="auto">
        <a:xfrm>
          <a:off x="3876675" y="820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43</xdr:row>
      <xdr:rowOff>9525</xdr:rowOff>
    </xdr:from>
    <xdr:ext cx="127000" cy="9525"/>
    <xdr:sp macro="" textlink="">
      <xdr:nvSpPr>
        <xdr:cNvPr id="212" name="TextBox 4646">
          <a:extLst>
            <a:ext uri="{FF2B5EF4-FFF2-40B4-BE49-F238E27FC236}">
              <a16:creationId xmlns:a16="http://schemas.microsoft.com/office/drawing/2014/main" id="{00000000-0008-0000-0800-0000B6030000}"/>
            </a:ext>
          </a:extLst>
        </xdr:cNvPr>
        <xdr:cNvSpPr txBox="1">
          <a:spLocks noChangeArrowheads="1"/>
        </xdr:cNvSpPr>
      </xdr:nvSpPr>
      <xdr:spPr bwMode="auto">
        <a:xfrm>
          <a:off x="3876675" y="820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43</xdr:row>
      <xdr:rowOff>9525</xdr:rowOff>
    </xdr:from>
    <xdr:ext cx="127000" cy="9525"/>
    <xdr:sp macro="" textlink="">
      <xdr:nvSpPr>
        <xdr:cNvPr id="213" name="TextBox 4647">
          <a:extLst>
            <a:ext uri="{FF2B5EF4-FFF2-40B4-BE49-F238E27FC236}">
              <a16:creationId xmlns:a16="http://schemas.microsoft.com/office/drawing/2014/main" id="{00000000-0008-0000-0800-0000B7030000}"/>
            </a:ext>
          </a:extLst>
        </xdr:cNvPr>
        <xdr:cNvSpPr txBox="1">
          <a:spLocks noChangeArrowheads="1"/>
        </xdr:cNvSpPr>
      </xdr:nvSpPr>
      <xdr:spPr bwMode="auto">
        <a:xfrm>
          <a:off x="3876675" y="820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43</xdr:row>
      <xdr:rowOff>9525</xdr:rowOff>
    </xdr:from>
    <xdr:ext cx="127000" cy="9525"/>
    <xdr:sp macro="" textlink="">
      <xdr:nvSpPr>
        <xdr:cNvPr id="214" name="TextBox 4648">
          <a:extLst>
            <a:ext uri="{FF2B5EF4-FFF2-40B4-BE49-F238E27FC236}">
              <a16:creationId xmlns:a16="http://schemas.microsoft.com/office/drawing/2014/main" id="{00000000-0008-0000-0800-0000B8030000}"/>
            </a:ext>
          </a:extLst>
        </xdr:cNvPr>
        <xdr:cNvSpPr txBox="1">
          <a:spLocks noChangeArrowheads="1"/>
        </xdr:cNvSpPr>
      </xdr:nvSpPr>
      <xdr:spPr bwMode="auto">
        <a:xfrm>
          <a:off x="3876675" y="820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15" name="TextBox 4679">
          <a:extLst>
            <a:ext uri="{FF2B5EF4-FFF2-40B4-BE49-F238E27FC236}">
              <a16:creationId xmlns:a16="http://schemas.microsoft.com/office/drawing/2014/main" id="{00000000-0008-0000-0800-0000B9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16" name="TextBox 4680">
          <a:extLst>
            <a:ext uri="{FF2B5EF4-FFF2-40B4-BE49-F238E27FC236}">
              <a16:creationId xmlns:a16="http://schemas.microsoft.com/office/drawing/2014/main" id="{00000000-0008-0000-0800-0000BA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17" name="TextBox 4681">
          <a:extLst>
            <a:ext uri="{FF2B5EF4-FFF2-40B4-BE49-F238E27FC236}">
              <a16:creationId xmlns:a16="http://schemas.microsoft.com/office/drawing/2014/main" id="{00000000-0008-0000-0800-0000BB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18" name="TextBox 4682">
          <a:extLst>
            <a:ext uri="{FF2B5EF4-FFF2-40B4-BE49-F238E27FC236}">
              <a16:creationId xmlns:a16="http://schemas.microsoft.com/office/drawing/2014/main" id="{00000000-0008-0000-0800-0000BC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19" name="TextBox 4683">
          <a:extLst>
            <a:ext uri="{FF2B5EF4-FFF2-40B4-BE49-F238E27FC236}">
              <a16:creationId xmlns:a16="http://schemas.microsoft.com/office/drawing/2014/main" id="{00000000-0008-0000-0800-0000BD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20" name="TextBox 4684">
          <a:extLst>
            <a:ext uri="{FF2B5EF4-FFF2-40B4-BE49-F238E27FC236}">
              <a16:creationId xmlns:a16="http://schemas.microsoft.com/office/drawing/2014/main" id="{00000000-0008-0000-0800-0000BE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21" name="TextBox 4685">
          <a:extLst>
            <a:ext uri="{FF2B5EF4-FFF2-40B4-BE49-F238E27FC236}">
              <a16:creationId xmlns:a16="http://schemas.microsoft.com/office/drawing/2014/main" id="{00000000-0008-0000-0800-0000BF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22" name="TextBox 4686">
          <a:extLst>
            <a:ext uri="{FF2B5EF4-FFF2-40B4-BE49-F238E27FC236}">
              <a16:creationId xmlns:a16="http://schemas.microsoft.com/office/drawing/2014/main" id="{00000000-0008-0000-0800-0000C0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23" name="TextBox 4687">
          <a:extLst>
            <a:ext uri="{FF2B5EF4-FFF2-40B4-BE49-F238E27FC236}">
              <a16:creationId xmlns:a16="http://schemas.microsoft.com/office/drawing/2014/main" id="{00000000-0008-0000-0800-0000C1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24" name="TextBox 4688">
          <a:extLst>
            <a:ext uri="{FF2B5EF4-FFF2-40B4-BE49-F238E27FC236}">
              <a16:creationId xmlns:a16="http://schemas.microsoft.com/office/drawing/2014/main" id="{00000000-0008-0000-0800-0000C2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25" name="TextBox 4689">
          <a:extLst>
            <a:ext uri="{FF2B5EF4-FFF2-40B4-BE49-F238E27FC236}">
              <a16:creationId xmlns:a16="http://schemas.microsoft.com/office/drawing/2014/main" id="{00000000-0008-0000-0800-0000C3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26" name="TextBox 4690">
          <a:extLst>
            <a:ext uri="{FF2B5EF4-FFF2-40B4-BE49-F238E27FC236}">
              <a16:creationId xmlns:a16="http://schemas.microsoft.com/office/drawing/2014/main" id="{00000000-0008-0000-0800-0000C4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27" name="TextBox 4637">
          <a:extLst>
            <a:ext uri="{FF2B5EF4-FFF2-40B4-BE49-F238E27FC236}">
              <a16:creationId xmlns:a16="http://schemas.microsoft.com/office/drawing/2014/main" id="{00000000-0008-0000-0800-0000C5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28" name="TextBox 4638">
          <a:extLst>
            <a:ext uri="{FF2B5EF4-FFF2-40B4-BE49-F238E27FC236}">
              <a16:creationId xmlns:a16="http://schemas.microsoft.com/office/drawing/2014/main" id="{00000000-0008-0000-0800-0000C6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29" name="TextBox 4639">
          <a:extLst>
            <a:ext uri="{FF2B5EF4-FFF2-40B4-BE49-F238E27FC236}">
              <a16:creationId xmlns:a16="http://schemas.microsoft.com/office/drawing/2014/main" id="{00000000-0008-0000-0800-0000C7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30" name="TextBox 4640">
          <a:extLst>
            <a:ext uri="{FF2B5EF4-FFF2-40B4-BE49-F238E27FC236}">
              <a16:creationId xmlns:a16="http://schemas.microsoft.com/office/drawing/2014/main" id="{00000000-0008-0000-0800-0000C8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31" name="TextBox 4641">
          <a:extLst>
            <a:ext uri="{FF2B5EF4-FFF2-40B4-BE49-F238E27FC236}">
              <a16:creationId xmlns:a16="http://schemas.microsoft.com/office/drawing/2014/main" id="{00000000-0008-0000-0800-0000C9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27000" cy="184150"/>
    <xdr:sp macro="" textlink="">
      <xdr:nvSpPr>
        <xdr:cNvPr id="232" name="TextBox 4642">
          <a:extLst>
            <a:ext uri="{FF2B5EF4-FFF2-40B4-BE49-F238E27FC236}">
              <a16:creationId xmlns:a16="http://schemas.microsoft.com/office/drawing/2014/main" id="{00000000-0008-0000-0800-0000CA030000}"/>
            </a:ext>
          </a:extLst>
        </xdr:cNvPr>
        <xdr:cNvSpPr txBox="1">
          <a:spLocks noChangeArrowheads="1"/>
        </xdr:cNvSpPr>
      </xdr:nvSpPr>
      <xdr:spPr bwMode="auto">
        <a:xfrm>
          <a:off x="3876675" y="7429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33" name="TextBox 4643">
          <a:extLst>
            <a:ext uri="{FF2B5EF4-FFF2-40B4-BE49-F238E27FC236}">
              <a16:creationId xmlns:a16="http://schemas.microsoft.com/office/drawing/2014/main" id="{00000000-0008-0000-0800-0000CB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34" name="TextBox 4644">
          <a:extLst>
            <a:ext uri="{FF2B5EF4-FFF2-40B4-BE49-F238E27FC236}">
              <a16:creationId xmlns:a16="http://schemas.microsoft.com/office/drawing/2014/main" id="{00000000-0008-0000-0800-0000CC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35" name="TextBox 4645">
          <a:extLst>
            <a:ext uri="{FF2B5EF4-FFF2-40B4-BE49-F238E27FC236}">
              <a16:creationId xmlns:a16="http://schemas.microsoft.com/office/drawing/2014/main" id="{00000000-0008-0000-0800-0000CD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36" name="TextBox 4646">
          <a:extLst>
            <a:ext uri="{FF2B5EF4-FFF2-40B4-BE49-F238E27FC236}">
              <a16:creationId xmlns:a16="http://schemas.microsoft.com/office/drawing/2014/main" id="{00000000-0008-0000-0800-0000CE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37" name="TextBox 4647">
          <a:extLst>
            <a:ext uri="{FF2B5EF4-FFF2-40B4-BE49-F238E27FC236}">
              <a16:creationId xmlns:a16="http://schemas.microsoft.com/office/drawing/2014/main" id="{00000000-0008-0000-0800-0000CF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238" name="TextBox 4648">
          <a:extLst>
            <a:ext uri="{FF2B5EF4-FFF2-40B4-BE49-F238E27FC236}">
              <a16:creationId xmlns:a16="http://schemas.microsoft.com/office/drawing/2014/main" id="{00000000-0008-0000-0800-0000D003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39" name="TextBox 4679">
          <a:extLst>
            <a:ext uri="{FF2B5EF4-FFF2-40B4-BE49-F238E27FC236}">
              <a16:creationId xmlns:a16="http://schemas.microsoft.com/office/drawing/2014/main" id="{00000000-0008-0000-0800-0000D1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40" name="TextBox 4680">
          <a:extLst>
            <a:ext uri="{FF2B5EF4-FFF2-40B4-BE49-F238E27FC236}">
              <a16:creationId xmlns:a16="http://schemas.microsoft.com/office/drawing/2014/main" id="{00000000-0008-0000-0800-0000D2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41" name="TextBox 4681">
          <a:extLst>
            <a:ext uri="{FF2B5EF4-FFF2-40B4-BE49-F238E27FC236}">
              <a16:creationId xmlns:a16="http://schemas.microsoft.com/office/drawing/2014/main" id="{00000000-0008-0000-0800-0000D3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42" name="TextBox 4682">
          <a:extLst>
            <a:ext uri="{FF2B5EF4-FFF2-40B4-BE49-F238E27FC236}">
              <a16:creationId xmlns:a16="http://schemas.microsoft.com/office/drawing/2014/main" id="{00000000-0008-0000-0800-0000D4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43" name="TextBox 4683">
          <a:extLst>
            <a:ext uri="{FF2B5EF4-FFF2-40B4-BE49-F238E27FC236}">
              <a16:creationId xmlns:a16="http://schemas.microsoft.com/office/drawing/2014/main" id="{00000000-0008-0000-0800-0000D5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44" name="TextBox 4684">
          <a:extLst>
            <a:ext uri="{FF2B5EF4-FFF2-40B4-BE49-F238E27FC236}">
              <a16:creationId xmlns:a16="http://schemas.microsoft.com/office/drawing/2014/main" id="{00000000-0008-0000-0800-0000D6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45" name="TextBox 4685">
          <a:extLst>
            <a:ext uri="{FF2B5EF4-FFF2-40B4-BE49-F238E27FC236}">
              <a16:creationId xmlns:a16="http://schemas.microsoft.com/office/drawing/2014/main" id="{00000000-0008-0000-0800-0000D7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46" name="TextBox 4686">
          <a:extLst>
            <a:ext uri="{FF2B5EF4-FFF2-40B4-BE49-F238E27FC236}">
              <a16:creationId xmlns:a16="http://schemas.microsoft.com/office/drawing/2014/main" id="{00000000-0008-0000-0800-0000D8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47" name="TextBox 4687">
          <a:extLst>
            <a:ext uri="{FF2B5EF4-FFF2-40B4-BE49-F238E27FC236}">
              <a16:creationId xmlns:a16="http://schemas.microsoft.com/office/drawing/2014/main" id="{00000000-0008-0000-0800-0000D9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48" name="TextBox 4688">
          <a:extLst>
            <a:ext uri="{FF2B5EF4-FFF2-40B4-BE49-F238E27FC236}">
              <a16:creationId xmlns:a16="http://schemas.microsoft.com/office/drawing/2014/main" id="{00000000-0008-0000-0800-0000DA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49" name="TextBox 4689">
          <a:extLst>
            <a:ext uri="{FF2B5EF4-FFF2-40B4-BE49-F238E27FC236}">
              <a16:creationId xmlns:a16="http://schemas.microsoft.com/office/drawing/2014/main" id="{00000000-0008-0000-0800-0000DB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50" name="TextBox 4690">
          <a:extLst>
            <a:ext uri="{FF2B5EF4-FFF2-40B4-BE49-F238E27FC236}">
              <a16:creationId xmlns:a16="http://schemas.microsoft.com/office/drawing/2014/main" id="{00000000-0008-0000-0800-0000DC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51" name="TextBox 4637">
          <a:extLst>
            <a:ext uri="{FF2B5EF4-FFF2-40B4-BE49-F238E27FC236}">
              <a16:creationId xmlns:a16="http://schemas.microsoft.com/office/drawing/2014/main" id="{00000000-0008-0000-0800-0000DD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52" name="TextBox 4638">
          <a:extLst>
            <a:ext uri="{FF2B5EF4-FFF2-40B4-BE49-F238E27FC236}">
              <a16:creationId xmlns:a16="http://schemas.microsoft.com/office/drawing/2014/main" id="{00000000-0008-0000-0800-0000DE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53" name="TextBox 4639">
          <a:extLst>
            <a:ext uri="{FF2B5EF4-FFF2-40B4-BE49-F238E27FC236}">
              <a16:creationId xmlns:a16="http://schemas.microsoft.com/office/drawing/2014/main" id="{00000000-0008-0000-0800-0000DF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54" name="TextBox 4640">
          <a:extLst>
            <a:ext uri="{FF2B5EF4-FFF2-40B4-BE49-F238E27FC236}">
              <a16:creationId xmlns:a16="http://schemas.microsoft.com/office/drawing/2014/main" id="{00000000-0008-0000-0800-0000E0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55" name="TextBox 4641">
          <a:extLst>
            <a:ext uri="{FF2B5EF4-FFF2-40B4-BE49-F238E27FC236}">
              <a16:creationId xmlns:a16="http://schemas.microsoft.com/office/drawing/2014/main" id="{00000000-0008-0000-0800-0000E1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27000" cy="184150"/>
    <xdr:sp macro="" textlink="">
      <xdr:nvSpPr>
        <xdr:cNvPr id="256" name="TextBox 4642">
          <a:extLst>
            <a:ext uri="{FF2B5EF4-FFF2-40B4-BE49-F238E27FC236}">
              <a16:creationId xmlns:a16="http://schemas.microsoft.com/office/drawing/2014/main" id="{00000000-0008-0000-0800-0000E2030000}"/>
            </a:ext>
          </a:extLst>
        </xdr:cNvPr>
        <xdr:cNvSpPr txBox="1">
          <a:spLocks noChangeArrowheads="1"/>
        </xdr:cNvSpPr>
      </xdr:nvSpPr>
      <xdr:spPr bwMode="auto">
        <a:xfrm>
          <a:off x="3876675" y="68580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57" name="TextBox 4643">
          <a:extLst>
            <a:ext uri="{FF2B5EF4-FFF2-40B4-BE49-F238E27FC236}">
              <a16:creationId xmlns:a16="http://schemas.microsoft.com/office/drawing/2014/main" id="{00000000-0008-0000-0800-0000E3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58" name="TextBox 4644">
          <a:extLst>
            <a:ext uri="{FF2B5EF4-FFF2-40B4-BE49-F238E27FC236}">
              <a16:creationId xmlns:a16="http://schemas.microsoft.com/office/drawing/2014/main" id="{00000000-0008-0000-0800-0000E4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59" name="TextBox 4645">
          <a:extLst>
            <a:ext uri="{FF2B5EF4-FFF2-40B4-BE49-F238E27FC236}">
              <a16:creationId xmlns:a16="http://schemas.microsoft.com/office/drawing/2014/main" id="{00000000-0008-0000-0800-0000E5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60" name="TextBox 4646">
          <a:extLst>
            <a:ext uri="{FF2B5EF4-FFF2-40B4-BE49-F238E27FC236}">
              <a16:creationId xmlns:a16="http://schemas.microsoft.com/office/drawing/2014/main" id="{00000000-0008-0000-0800-0000E6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61" name="TextBox 4647">
          <a:extLst>
            <a:ext uri="{FF2B5EF4-FFF2-40B4-BE49-F238E27FC236}">
              <a16:creationId xmlns:a16="http://schemas.microsoft.com/office/drawing/2014/main" id="{00000000-0008-0000-0800-0000E7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9525"/>
    <xdr:sp macro="" textlink="">
      <xdr:nvSpPr>
        <xdr:cNvPr id="262" name="TextBox 4648">
          <a:extLst>
            <a:ext uri="{FF2B5EF4-FFF2-40B4-BE49-F238E27FC236}">
              <a16:creationId xmlns:a16="http://schemas.microsoft.com/office/drawing/2014/main" id="{00000000-0008-0000-0800-0000E8030000}"/>
            </a:ext>
          </a:extLst>
        </xdr:cNvPr>
        <xdr:cNvSpPr txBox="1">
          <a:spLocks noChangeArrowheads="1"/>
        </xdr:cNvSpPr>
      </xdr:nvSpPr>
      <xdr:spPr bwMode="auto">
        <a:xfrm>
          <a:off x="3876675" y="7048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27000" cy="231775"/>
    <xdr:sp macro="" textlink="">
      <xdr:nvSpPr>
        <xdr:cNvPr id="263" name="TextBox 4694">
          <a:extLst>
            <a:ext uri="{FF2B5EF4-FFF2-40B4-BE49-F238E27FC236}">
              <a16:creationId xmlns:a16="http://schemas.microsoft.com/office/drawing/2014/main" id="{00000000-0008-0000-0800-0000E9030000}"/>
            </a:ext>
          </a:extLst>
        </xdr:cNvPr>
        <xdr:cNvSpPr txBox="1">
          <a:spLocks noChangeArrowheads="1"/>
        </xdr:cNvSpPr>
      </xdr:nvSpPr>
      <xdr:spPr bwMode="auto">
        <a:xfrm>
          <a:off x="3876675" y="9353550"/>
          <a:ext cx="1270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27000" cy="231775"/>
    <xdr:sp macro="" textlink="">
      <xdr:nvSpPr>
        <xdr:cNvPr id="264" name="TextBox 4691">
          <a:extLst>
            <a:ext uri="{FF2B5EF4-FFF2-40B4-BE49-F238E27FC236}">
              <a16:creationId xmlns:a16="http://schemas.microsoft.com/office/drawing/2014/main" id="{00000000-0008-0000-0800-0000EA030000}"/>
            </a:ext>
          </a:extLst>
        </xdr:cNvPr>
        <xdr:cNvSpPr txBox="1">
          <a:spLocks noChangeArrowheads="1"/>
        </xdr:cNvSpPr>
      </xdr:nvSpPr>
      <xdr:spPr bwMode="auto">
        <a:xfrm>
          <a:off x="3876675" y="9353550"/>
          <a:ext cx="1270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27000" cy="231775"/>
    <xdr:sp macro="" textlink="">
      <xdr:nvSpPr>
        <xdr:cNvPr id="265" name="TextBox 4692">
          <a:extLst>
            <a:ext uri="{FF2B5EF4-FFF2-40B4-BE49-F238E27FC236}">
              <a16:creationId xmlns:a16="http://schemas.microsoft.com/office/drawing/2014/main" id="{00000000-0008-0000-0800-0000EB030000}"/>
            </a:ext>
          </a:extLst>
        </xdr:cNvPr>
        <xdr:cNvSpPr txBox="1">
          <a:spLocks noChangeArrowheads="1"/>
        </xdr:cNvSpPr>
      </xdr:nvSpPr>
      <xdr:spPr bwMode="auto">
        <a:xfrm>
          <a:off x="3876675" y="9353550"/>
          <a:ext cx="1270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27000" cy="231775"/>
    <xdr:sp macro="" textlink="">
      <xdr:nvSpPr>
        <xdr:cNvPr id="266" name="TextBox 4693">
          <a:extLst>
            <a:ext uri="{FF2B5EF4-FFF2-40B4-BE49-F238E27FC236}">
              <a16:creationId xmlns:a16="http://schemas.microsoft.com/office/drawing/2014/main" id="{00000000-0008-0000-0800-0000EC030000}"/>
            </a:ext>
          </a:extLst>
        </xdr:cNvPr>
        <xdr:cNvSpPr txBox="1">
          <a:spLocks noChangeArrowheads="1"/>
        </xdr:cNvSpPr>
      </xdr:nvSpPr>
      <xdr:spPr bwMode="auto">
        <a:xfrm>
          <a:off x="3876675" y="9353550"/>
          <a:ext cx="1270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27000" cy="231775"/>
    <xdr:sp macro="" textlink="">
      <xdr:nvSpPr>
        <xdr:cNvPr id="267" name="TextBox 4694">
          <a:extLst>
            <a:ext uri="{FF2B5EF4-FFF2-40B4-BE49-F238E27FC236}">
              <a16:creationId xmlns:a16="http://schemas.microsoft.com/office/drawing/2014/main" id="{00000000-0008-0000-0800-0000ED030000}"/>
            </a:ext>
          </a:extLst>
        </xdr:cNvPr>
        <xdr:cNvSpPr txBox="1">
          <a:spLocks noChangeArrowheads="1"/>
        </xdr:cNvSpPr>
      </xdr:nvSpPr>
      <xdr:spPr bwMode="auto">
        <a:xfrm>
          <a:off x="3876675" y="9353550"/>
          <a:ext cx="1270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180975</xdr:colOff>
      <xdr:row>58</xdr:row>
      <xdr:rowOff>0</xdr:rowOff>
    </xdr:from>
    <xdr:ext cx="76200" cy="184150"/>
    <xdr:sp macro="" textlink="">
      <xdr:nvSpPr>
        <xdr:cNvPr id="268" name="TextBox 2341">
          <a:extLst>
            <a:ext uri="{FF2B5EF4-FFF2-40B4-BE49-F238E27FC236}">
              <a16:creationId xmlns:a16="http://schemas.microsoft.com/office/drawing/2014/main" id="{00000000-0008-0000-0800-0000EE030000}"/>
            </a:ext>
          </a:extLst>
        </xdr:cNvPr>
        <xdr:cNvSpPr txBox="1">
          <a:spLocks noChangeArrowheads="1"/>
        </xdr:cNvSpPr>
      </xdr:nvSpPr>
      <xdr:spPr bwMode="auto">
        <a:xfrm>
          <a:off x="2009775" y="110490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58</xdr:row>
      <xdr:rowOff>0</xdr:rowOff>
    </xdr:from>
    <xdr:ext cx="155575" cy="184150"/>
    <xdr:sp macro="" textlink="">
      <xdr:nvSpPr>
        <xdr:cNvPr id="269" name="TextBox 2342">
          <a:extLst>
            <a:ext uri="{FF2B5EF4-FFF2-40B4-BE49-F238E27FC236}">
              <a16:creationId xmlns:a16="http://schemas.microsoft.com/office/drawing/2014/main" id="{00000000-0008-0000-0800-0000EF030000}"/>
            </a:ext>
          </a:extLst>
        </xdr:cNvPr>
        <xdr:cNvSpPr txBox="1">
          <a:spLocks noChangeArrowheads="1"/>
        </xdr:cNvSpPr>
      </xdr:nvSpPr>
      <xdr:spPr bwMode="auto">
        <a:xfrm>
          <a:off x="3876675" y="11049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58</xdr:row>
      <xdr:rowOff>0</xdr:rowOff>
    </xdr:from>
    <xdr:ext cx="155575" cy="184150"/>
    <xdr:sp macro="" textlink="">
      <xdr:nvSpPr>
        <xdr:cNvPr id="270" name="TextBox 2343">
          <a:extLst>
            <a:ext uri="{FF2B5EF4-FFF2-40B4-BE49-F238E27FC236}">
              <a16:creationId xmlns:a16="http://schemas.microsoft.com/office/drawing/2014/main" id="{00000000-0008-0000-0800-0000F0030000}"/>
            </a:ext>
          </a:extLst>
        </xdr:cNvPr>
        <xdr:cNvSpPr txBox="1">
          <a:spLocks noChangeArrowheads="1"/>
        </xdr:cNvSpPr>
      </xdr:nvSpPr>
      <xdr:spPr bwMode="auto">
        <a:xfrm>
          <a:off x="3876675" y="11049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58</xdr:row>
      <xdr:rowOff>0</xdr:rowOff>
    </xdr:from>
    <xdr:ext cx="155575" cy="184150"/>
    <xdr:sp macro="" textlink="">
      <xdr:nvSpPr>
        <xdr:cNvPr id="271" name="TextBox 2344">
          <a:extLst>
            <a:ext uri="{FF2B5EF4-FFF2-40B4-BE49-F238E27FC236}">
              <a16:creationId xmlns:a16="http://schemas.microsoft.com/office/drawing/2014/main" id="{00000000-0008-0000-0800-0000F1030000}"/>
            </a:ext>
          </a:extLst>
        </xdr:cNvPr>
        <xdr:cNvSpPr txBox="1">
          <a:spLocks noChangeArrowheads="1"/>
        </xdr:cNvSpPr>
      </xdr:nvSpPr>
      <xdr:spPr bwMode="auto">
        <a:xfrm>
          <a:off x="3876675" y="11049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272" name="TextBox 5343">
          <a:extLst>
            <a:ext uri="{FF2B5EF4-FFF2-40B4-BE49-F238E27FC236}">
              <a16:creationId xmlns:a16="http://schemas.microsoft.com/office/drawing/2014/main" id="{00000000-0008-0000-0800-0000F203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273" name="TextBox 5344">
          <a:extLst>
            <a:ext uri="{FF2B5EF4-FFF2-40B4-BE49-F238E27FC236}">
              <a16:creationId xmlns:a16="http://schemas.microsoft.com/office/drawing/2014/main" id="{00000000-0008-0000-0800-0000F303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274" name="TextBox 5345">
          <a:extLst>
            <a:ext uri="{FF2B5EF4-FFF2-40B4-BE49-F238E27FC236}">
              <a16:creationId xmlns:a16="http://schemas.microsoft.com/office/drawing/2014/main" id="{00000000-0008-0000-0800-0000F403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275" name="TextBox 5346">
          <a:extLst>
            <a:ext uri="{FF2B5EF4-FFF2-40B4-BE49-F238E27FC236}">
              <a16:creationId xmlns:a16="http://schemas.microsoft.com/office/drawing/2014/main" id="{00000000-0008-0000-0800-0000F503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276" name="TextBox 5347">
          <a:extLst>
            <a:ext uri="{FF2B5EF4-FFF2-40B4-BE49-F238E27FC236}">
              <a16:creationId xmlns:a16="http://schemas.microsoft.com/office/drawing/2014/main" id="{00000000-0008-0000-0800-0000F603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277" name="TextBox 5348">
          <a:extLst>
            <a:ext uri="{FF2B5EF4-FFF2-40B4-BE49-F238E27FC236}">
              <a16:creationId xmlns:a16="http://schemas.microsoft.com/office/drawing/2014/main" id="{00000000-0008-0000-0800-0000F703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278" name="TextBox 5349">
          <a:extLst>
            <a:ext uri="{FF2B5EF4-FFF2-40B4-BE49-F238E27FC236}">
              <a16:creationId xmlns:a16="http://schemas.microsoft.com/office/drawing/2014/main" id="{00000000-0008-0000-0800-0000F803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279" name="TextBox 5350">
          <a:extLst>
            <a:ext uri="{FF2B5EF4-FFF2-40B4-BE49-F238E27FC236}">
              <a16:creationId xmlns:a16="http://schemas.microsoft.com/office/drawing/2014/main" id="{00000000-0008-0000-0800-0000F903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280" name="TextBox 5351">
          <a:extLst>
            <a:ext uri="{FF2B5EF4-FFF2-40B4-BE49-F238E27FC236}">
              <a16:creationId xmlns:a16="http://schemas.microsoft.com/office/drawing/2014/main" id="{00000000-0008-0000-0800-0000FA03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281" name="TextBox 5352">
          <a:extLst>
            <a:ext uri="{FF2B5EF4-FFF2-40B4-BE49-F238E27FC236}">
              <a16:creationId xmlns:a16="http://schemas.microsoft.com/office/drawing/2014/main" id="{00000000-0008-0000-0800-0000FB03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282" name="TextBox 5353">
          <a:extLst>
            <a:ext uri="{FF2B5EF4-FFF2-40B4-BE49-F238E27FC236}">
              <a16:creationId xmlns:a16="http://schemas.microsoft.com/office/drawing/2014/main" id="{00000000-0008-0000-0800-0000FC03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283" name="TextBox 5354">
          <a:extLst>
            <a:ext uri="{FF2B5EF4-FFF2-40B4-BE49-F238E27FC236}">
              <a16:creationId xmlns:a16="http://schemas.microsoft.com/office/drawing/2014/main" id="{00000000-0008-0000-0800-0000FD03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284" name="TextBox 4679">
          <a:extLst>
            <a:ext uri="{FF2B5EF4-FFF2-40B4-BE49-F238E27FC236}">
              <a16:creationId xmlns:a16="http://schemas.microsoft.com/office/drawing/2014/main" id="{00000000-0008-0000-0800-0000FE03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285" name="TextBox 4680">
          <a:extLst>
            <a:ext uri="{FF2B5EF4-FFF2-40B4-BE49-F238E27FC236}">
              <a16:creationId xmlns:a16="http://schemas.microsoft.com/office/drawing/2014/main" id="{00000000-0008-0000-0800-0000FF03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286" name="TextBox 4681">
          <a:extLst>
            <a:ext uri="{FF2B5EF4-FFF2-40B4-BE49-F238E27FC236}">
              <a16:creationId xmlns:a16="http://schemas.microsoft.com/office/drawing/2014/main" id="{00000000-0008-0000-0800-000000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287" name="TextBox 4682">
          <a:extLst>
            <a:ext uri="{FF2B5EF4-FFF2-40B4-BE49-F238E27FC236}">
              <a16:creationId xmlns:a16="http://schemas.microsoft.com/office/drawing/2014/main" id="{00000000-0008-0000-0800-000001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288" name="TextBox 4683">
          <a:extLst>
            <a:ext uri="{FF2B5EF4-FFF2-40B4-BE49-F238E27FC236}">
              <a16:creationId xmlns:a16="http://schemas.microsoft.com/office/drawing/2014/main" id="{00000000-0008-0000-0800-000002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289" name="TextBox 4684">
          <a:extLst>
            <a:ext uri="{FF2B5EF4-FFF2-40B4-BE49-F238E27FC236}">
              <a16:creationId xmlns:a16="http://schemas.microsoft.com/office/drawing/2014/main" id="{00000000-0008-0000-0800-000003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290" name="TextBox 4685">
          <a:extLst>
            <a:ext uri="{FF2B5EF4-FFF2-40B4-BE49-F238E27FC236}">
              <a16:creationId xmlns:a16="http://schemas.microsoft.com/office/drawing/2014/main" id="{00000000-0008-0000-0800-000004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291" name="TextBox 4686">
          <a:extLst>
            <a:ext uri="{FF2B5EF4-FFF2-40B4-BE49-F238E27FC236}">
              <a16:creationId xmlns:a16="http://schemas.microsoft.com/office/drawing/2014/main" id="{00000000-0008-0000-0800-000005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292" name="TextBox 4687">
          <a:extLst>
            <a:ext uri="{FF2B5EF4-FFF2-40B4-BE49-F238E27FC236}">
              <a16:creationId xmlns:a16="http://schemas.microsoft.com/office/drawing/2014/main" id="{00000000-0008-0000-0800-000006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293" name="TextBox 4688">
          <a:extLst>
            <a:ext uri="{FF2B5EF4-FFF2-40B4-BE49-F238E27FC236}">
              <a16:creationId xmlns:a16="http://schemas.microsoft.com/office/drawing/2014/main" id="{00000000-0008-0000-0800-000007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294" name="TextBox 4689">
          <a:extLst>
            <a:ext uri="{FF2B5EF4-FFF2-40B4-BE49-F238E27FC236}">
              <a16:creationId xmlns:a16="http://schemas.microsoft.com/office/drawing/2014/main" id="{00000000-0008-0000-0800-000008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295" name="TextBox 4690">
          <a:extLst>
            <a:ext uri="{FF2B5EF4-FFF2-40B4-BE49-F238E27FC236}">
              <a16:creationId xmlns:a16="http://schemas.microsoft.com/office/drawing/2014/main" id="{00000000-0008-0000-0800-000009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296" name="TextBox 4637">
          <a:extLst>
            <a:ext uri="{FF2B5EF4-FFF2-40B4-BE49-F238E27FC236}">
              <a16:creationId xmlns:a16="http://schemas.microsoft.com/office/drawing/2014/main" id="{00000000-0008-0000-0800-00000A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297" name="TextBox 4638">
          <a:extLst>
            <a:ext uri="{FF2B5EF4-FFF2-40B4-BE49-F238E27FC236}">
              <a16:creationId xmlns:a16="http://schemas.microsoft.com/office/drawing/2014/main" id="{00000000-0008-0000-0800-00000B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298" name="TextBox 4639">
          <a:extLst>
            <a:ext uri="{FF2B5EF4-FFF2-40B4-BE49-F238E27FC236}">
              <a16:creationId xmlns:a16="http://schemas.microsoft.com/office/drawing/2014/main" id="{00000000-0008-0000-0800-00000C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299" name="TextBox 4640">
          <a:extLst>
            <a:ext uri="{FF2B5EF4-FFF2-40B4-BE49-F238E27FC236}">
              <a16:creationId xmlns:a16="http://schemas.microsoft.com/office/drawing/2014/main" id="{00000000-0008-0000-0800-00000D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00" name="TextBox 4641">
          <a:extLst>
            <a:ext uri="{FF2B5EF4-FFF2-40B4-BE49-F238E27FC236}">
              <a16:creationId xmlns:a16="http://schemas.microsoft.com/office/drawing/2014/main" id="{00000000-0008-0000-0800-00000E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01" name="TextBox 4642">
          <a:extLst>
            <a:ext uri="{FF2B5EF4-FFF2-40B4-BE49-F238E27FC236}">
              <a16:creationId xmlns:a16="http://schemas.microsoft.com/office/drawing/2014/main" id="{00000000-0008-0000-0800-00000F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02" name="TextBox 4643">
          <a:extLst>
            <a:ext uri="{FF2B5EF4-FFF2-40B4-BE49-F238E27FC236}">
              <a16:creationId xmlns:a16="http://schemas.microsoft.com/office/drawing/2014/main" id="{00000000-0008-0000-0800-000010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03" name="TextBox 4644">
          <a:extLst>
            <a:ext uri="{FF2B5EF4-FFF2-40B4-BE49-F238E27FC236}">
              <a16:creationId xmlns:a16="http://schemas.microsoft.com/office/drawing/2014/main" id="{00000000-0008-0000-0800-000011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04" name="TextBox 4645">
          <a:extLst>
            <a:ext uri="{FF2B5EF4-FFF2-40B4-BE49-F238E27FC236}">
              <a16:creationId xmlns:a16="http://schemas.microsoft.com/office/drawing/2014/main" id="{00000000-0008-0000-0800-000012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05" name="TextBox 4646">
          <a:extLst>
            <a:ext uri="{FF2B5EF4-FFF2-40B4-BE49-F238E27FC236}">
              <a16:creationId xmlns:a16="http://schemas.microsoft.com/office/drawing/2014/main" id="{00000000-0008-0000-0800-000013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06" name="TextBox 4647">
          <a:extLst>
            <a:ext uri="{FF2B5EF4-FFF2-40B4-BE49-F238E27FC236}">
              <a16:creationId xmlns:a16="http://schemas.microsoft.com/office/drawing/2014/main" id="{00000000-0008-0000-0800-000014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07" name="TextBox 4648">
          <a:extLst>
            <a:ext uri="{FF2B5EF4-FFF2-40B4-BE49-F238E27FC236}">
              <a16:creationId xmlns:a16="http://schemas.microsoft.com/office/drawing/2014/main" id="{00000000-0008-0000-0800-000015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308" name="TextBox 5379">
          <a:extLst>
            <a:ext uri="{FF2B5EF4-FFF2-40B4-BE49-F238E27FC236}">
              <a16:creationId xmlns:a16="http://schemas.microsoft.com/office/drawing/2014/main" id="{00000000-0008-0000-0800-00001604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309" name="TextBox 5380">
          <a:extLst>
            <a:ext uri="{FF2B5EF4-FFF2-40B4-BE49-F238E27FC236}">
              <a16:creationId xmlns:a16="http://schemas.microsoft.com/office/drawing/2014/main" id="{00000000-0008-0000-0800-00001704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310" name="TextBox 5381">
          <a:extLst>
            <a:ext uri="{FF2B5EF4-FFF2-40B4-BE49-F238E27FC236}">
              <a16:creationId xmlns:a16="http://schemas.microsoft.com/office/drawing/2014/main" id="{00000000-0008-0000-0800-00001804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311" name="TextBox 5382">
          <a:extLst>
            <a:ext uri="{FF2B5EF4-FFF2-40B4-BE49-F238E27FC236}">
              <a16:creationId xmlns:a16="http://schemas.microsoft.com/office/drawing/2014/main" id="{00000000-0008-0000-0800-00001904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312" name="TextBox 5383">
          <a:extLst>
            <a:ext uri="{FF2B5EF4-FFF2-40B4-BE49-F238E27FC236}">
              <a16:creationId xmlns:a16="http://schemas.microsoft.com/office/drawing/2014/main" id="{00000000-0008-0000-0800-00001A04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184150"/>
    <xdr:sp macro="" textlink="">
      <xdr:nvSpPr>
        <xdr:cNvPr id="313" name="TextBox 5384">
          <a:extLst>
            <a:ext uri="{FF2B5EF4-FFF2-40B4-BE49-F238E27FC236}">
              <a16:creationId xmlns:a16="http://schemas.microsoft.com/office/drawing/2014/main" id="{00000000-0008-0000-0800-00001B040000}"/>
            </a:ext>
          </a:extLst>
        </xdr:cNvPr>
        <xdr:cNvSpPr txBox="1">
          <a:spLocks noChangeArrowheads="1"/>
        </xdr:cNvSpPr>
      </xdr:nvSpPr>
      <xdr:spPr bwMode="auto">
        <a:xfrm>
          <a:off x="3876675" y="1162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314" name="TextBox 5385">
          <a:extLst>
            <a:ext uri="{FF2B5EF4-FFF2-40B4-BE49-F238E27FC236}">
              <a16:creationId xmlns:a16="http://schemas.microsoft.com/office/drawing/2014/main" id="{00000000-0008-0000-0800-00001C04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315" name="TextBox 5386">
          <a:extLst>
            <a:ext uri="{FF2B5EF4-FFF2-40B4-BE49-F238E27FC236}">
              <a16:creationId xmlns:a16="http://schemas.microsoft.com/office/drawing/2014/main" id="{00000000-0008-0000-0800-00001D04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316" name="TextBox 5387">
          <a:extLst>
            <a:ext uri="{FF2B5EF4-FFF2-40B4-BE49-F238E27FC236}">
              <a16:creationId xmlns:a16="http://schemas.microsoft.com/office/drawing/2014/main" id="{00000000-0008-0000-0800-00001E04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317" name="TextBox 5388">
          <a:extLst>
            <a:ext uri="{FF2B5EF4-FFF2-40B4-BE49-F238E27FC236}">
              <a16:creationId xmlns:a16="http://schemas.microsoft.com/office/drawing/2014/main" id="{00000000-0008-0000-0800-00001F04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318" name="TextBox 5389">
          <a:extLst>
            <a:ext uri="{FF2B5EF4-FFF2-40B4-BE49-F238E27FC236}">
              <a16:creationId xmlns:a16="http://schemas.microsoft.com/office/drawing/2014/main" id="{00000000-0008-0000-0800-00002004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55575" cy="9525"/>
    <xdr:sp macro="" textlink="">
      <xdr:nvSpPr>
        <xdr:cNvPr id="319" name="TextBox 5390">
          <a:extLst>
            <a:ext uri="{FF2B5EF4-FFF2-40B4-BE49-F238E27FC236}">
              <a16:creationId xmlns:a16="http://schemas.microsoft.com/office/drawing/2014/main" id="{00000000-0008-0000-0800-000021040000}"/>
            </a:ext>
          </a:extLst>
        </xdr:cNvPr>
        <xdr:cNvSpPr txBox="1">
          <a:spLocks noChangeArrowheads="1"/>
        </xdr:cNvSpPr>
      </xdr:nvSpPr>
      <xdr:spPr bwMode="auto">
        <a:xfrm>
          <a:off x="3876675" y="116205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20" name="TextBox 4679">
          <a:extLst>
            <a:ext uri="{FF2B5EF4-FFF2-40B4-BE49-F238E27FC236}">
              <a16:creationId xmlns:a16="http://schemas.microsoft.com/office/drawing/2014/main" id="{00000000-0008-0000-0800-000022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21" name="TextBox 4680">
          <a:extLst>
            <a:ext uri="{FF2B5EF4-FFF2-40B4-BE49-F238E27FC236}">
              <a16:creationId xmlns:a16="http://schemas.microsoft.com/office/drawing/2014/main" id="{00000000-0008-0000-0800-000023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22" name="TextBox 4681">
          <a:extLst>
            <a:ext uri="{FF2B5EF4-FFF2-40B4-BE49-F238E27FC236}">
              <a16:creationId xmlns:a16="http://schemas.microsoft.com/office/drawing/2014/main" id="{00000000-0008-0000-0800-000024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23" name="TextBox 4682">
          <a:extLst>
            <a:ext uri="{FF2B5EF4-FFF2-40B4-BE49-F238E27FC236}">
              <a16:creationId xmlns:a16="http://schemas.microsoft.com/office/drawing/2014/main" id="{00000000-0008-0000-0800-000025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24" name="TextBox 4683">
          <a:extLst>
            <a:ext uri="{FF2B5EF4-FFF2-40B4-BE49-F238E27FC236}">
              <a16:creationId xmlns:a16="http://schemas.microsoft.com/office/drawing/2014/main" id="{00000000-0008-0000-0800-000026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25" name="TextBox 4684">
          <a:extLst>
            <a:ext uri="{FF2B5EF4-FFF2-40B4-BE49-F238E27FC236}">
              <a16:creationId xmlns:a16="http://schemas.microsoft.com/office/drawing/2014/main" id="{00000000-0008-0000-0800-000027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26" name="TextBox 4685">
          <a:extLst>
            <a:ext uri="{FF2B5EF4-FFF2-40B4-BE49-F238E27FC236}">
              <a16:creationId xmlns:a16="http://schemas.microsoft.com/office/drawing/2014/main" id="{00000000-0008-0000-0800-000028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27" name="TextBox 4686">
          <a:extLst>
            <a:ext uri="{FF2B5EF4-FFF2-40B4-BE49-F238E27FC236}">
              <a16:creationId xmlns:a16="http://schemas.microsoft.com/office/drawing/2014/main" id="{00000000-0008-0000-0800-000029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28" name="TextBox 4687">
          <a:extLst>
            <a:ext uri="{FF2B5EF4-FFF2-40B4-BE49-F238E27FC236}">
              <a16:creationId xmlns:a16="http://schemas.microsoft.com/office/drawing/2014/main" id="{00000000-0008-0000-0800-00002A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29" name="TextBox 4688">
          <a:extLst>
            <a:ext uri="{FF2B5EF4-FFF2-40B4-BE49-F238E27FC236}">
              <a16:creationId xmlns:a16="http://schemas.microsoft.com/office/drawing/2014/main" id="{00000000-0008-0000-0800-00002B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30" name="TextBox 4689">
          <a:extLst>
            <a:ext uri="{FF2B5EF4-FFF2-40B4-BE49-F238E27FC236}">
              <a16:creationId xmlns:a16="http://schemas.microsoft.com/office/drawing/2014/main" id="{00000000-0008-0000-0800-00002C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31" name="TextBox 4690">
          <a:extLst>
            <a:ext uri="{FF2B5EF4-FFF2-40B4-BE49-F238E27FC236}">
              <a16:creationId xmlns:a16="http://schemas.microsoft.com/office/drawing/2014/main" id="{00000000-0008-0000-0800-00002D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32" name="TextBox 4637">
          <a:extLst>
            <a:ext uri="{FF2B5EF4-FFF2-40B4-BE49-F238E27FC236}">
              <a16:creationId xmlns:a16="http://schemas.microsoft.com/office/drawing/2014/main" id="{00000000-0008-0000-0800-00002E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33" name="TextBox 4638">
          <a:extLst>
            <a:ext uri="{FF2B5EF4-FFF2-40B4-BE49-F238E27FC236}">
              <a16:creationId xmlns:a16="http://schemas.microsoft.com/office/drawing/2014/main" id="{00000000-0008-0000-0800-00002F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34" name="TextBox 4639">
          <a:extLst>
            <a:ext uri="{FF2B5EF4-FFF2-40B4-BE49-F238E27FC236}">
              <a16:creationId xmlns:a16="http://schemas.microsoft.com/office/drawing/2014/main" id="{00000000-0008-0000-0800-000030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35" name="TextBox 4640">
          <a:extLst>
            <a:ext uri="{FF2B5EF4-FFF2-40B4-BE49-F238E27FC236}">
              <a16:creationId xmlns:a16="http://schemas.microsoft.com/office/drawing/2014/main" id="{00000000-0008-0000-0800-000031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36" name="TextBox 4641">
          <a:extLst>
            <a:ext uri="{FF2B5EF4-FFF2-40B4-BE49-F238E27FC236}">
              <a16:creationId xmlns:a16="http://schemas.microsoft.com/office/drawing/2014/main" id="{00000000-0008-0000-0800-000032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184150"/>
    <xdr:sp macro="" textlink="">
      <xdr:nvSpPr>
        <xdr:cNvPr id="337" name="TextBox 4642">
          <a:extLst>
            <a:ext uri="{FF2B5EF4-FFF2-40B4-BE49-F238E27FC236}">
              <a16:creationId xmlns:a16="http://schemas.microsoft.com/office/drawing/2014/main" id="{00000000-0008-0000-0800-000033040000}"/>
            </a:ext>
          </a:extLst>
        </xdr:cNvPr>
        <xdr:cNvSpPr txBox="1">
          <a:spLocks noChangeArrowheads="1"/>
        </xdr:cNvSpPr>
      </xdr:nvSpPr>
      <xdr:spPr bwMode="auto">
        <a:xfrm>
          <a:off x="3876675" y="1162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38" name="TextBox 4643">
          <a:extLst>
            <a:ext uri="{FF2B5EF4-FFF2-40B4-BE49-F238E27FC236}">
              <a16:creationId xmlns:a16="http://schemas.microsoft.com/office/drawing/2014/main" id="{00000000-0008-0000-0800-000034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39" name="TextBox 4644">
          <a:extLst>
            <a:ext uri="{FF2B5EF4-FFF2-40B4-BE49-F238E27FC236}">
              <a16:creationId xmlns:a16="http://schemas.microsoft.com/office/drawing/2014/main" id="{00000000-0008-0000-0800-000035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40" name="TextBox 4645">
          <a:extLst>
            <a:ext uri="{FF2B5EF4-FFF2-40B4-BE49-F238E27FC236}">
              <a16:creationId xmlns:a16="http://schemas.microsoft.com/office/drawing/2014/main" id="{00000000-0008-0000-0800-000036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41" name="TextBox 4646">
          <a:extLst>
            <a:ext uri="{FF2B5EF4-FFF2-40B4-BE49-F238E27FC236}">
              <a16:creationId xmlns:a16="http://schemas.microsoft.com/office/drawing/2014/main" id="{00000000-0008-0000-0800-000037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42" name="TextBox 4647">
          <a:extLst>
            <a:ext uri="{FF2B5EF4-FFF2-40B4-BE49-F238E27FC236}">
              <a16:creationId xmlns:a16="http://schemas.microsoft.com/office/drawing/2014/main" id="{00000000-0008-0000-0800-000038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61</xdr:row>
      <xdr:rowOff>0</xdr:rowOff>
    </xdr:from>
    <xdr:ext cx="127000" cy="9525"/>
    <xdr:sp macro="" textlink="">
      <xdr:nvSpPr>
        <xdr:cNvPr id="343" name="TextBox 4648">
          <a:extLst>
            <a:ext uri="{FF2B5EF4-FFF2-40B4-BE49-F238E27FC236}">
              <a16:creationId xmlns:a16="http://schemas.microsoft.com/office/drawing/2014/main" id="{00000000-0008-0000-0800-000039040000}"/>
            </a:ext>
          </a:extLst>
        </xdr:cNvPr>
        <xdr:cNvSpPr txBox="1">
          <a:spLocks noChangeArrowheads="1"/>
        </xdr:cNvSpPr>
      </xdr:nvSpPr>
      <xdr:spPr bwMode="auto">
        <a:xfrm>
          <a:off x="3876675" y="116205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228600</xdr:colOff>
      <xdr:row>68</xdr:row>
      <xdr:rowOff>9525</xdr:rowOff>
    </xdr:from>
    <xdr:ext cx="567764" cy="85725"/>
    <xdr:sp macro="" textlink="">
      <xdr:nvSpPr>
        <xdr:cNvPr id="344" name="TextBox 4696">
          <a:extLst>
            <a:ext uri="{FF2B5EF4-FFF2-40B4-BE49-F238E27FC236}">
              <a16:creationId xmlns:a16="http://schemas.microsoft.com/office/drawing/2014/main" id="{00000000-0008-0000-0800-00003A040000}"/>
            </a:ext>
          </a:extLst>
        </xdr:cNvPr>
        <xdr:cNvSpPr txBox="1">
          <a:spLocks noChangeArrowheads="1"/>
        </xdr:cNvSpPr>
      </xdr:nvSpPr>
      <xdr:spPr bwMode="auto">
        <a:xfrm>
          <a:off x="3886200" y="12963525"/>
          <a:ext cx="567764"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228600</xdr:colOff>
      <xdr:row>68</xdr:row>
      <xdr:rowOff>9525</xdr:rowOff>
    </xdr:from>
    <xdr:ext cx="577289" cy="28575"/>
    <xdr:sp macro="" textlink="">
      <xdr:nvSpPr>
        <xdr:cNvPr id="345" name="TextBox 4700">
          <a:extLst>
            <a:ext uri="{FF2B5EF4-FFF2-40B4-BE49-F238E27FC236}">
              <a16:creationId xmlns:a16="http://schemas.microsoft.com/office/drawing/2014/main" id="{00000000-0008-0000-0800-00003B040000}"/>
            </a:ext>
          </a:extLst>
        </xdr:cNvPr>
        <xdr:cNvSpPr txBox="1">
          <a:spLocks noChangeArrowheads="1"/>
        </xdr:cNvSpPr>
      </xdr:nvSpPr>
      <xdr:spPr bwMode="auto">
        <a:xfrm>
          <a:off x="3886200" y="12963525"/>
          <a:ext cx="57728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238125</xdr:colOff>
      <xdr:row>68</xdr:row>
      <xdr:rowOff>28575</xdr:rowOff>
    </xdr:from>
    <xdr:ext cx="567764" cy="19050"/>
    <xdr:sp macro="" textlink="">
      <xdr:nvSpPr>
        <xdr:cNvPr id="346" name="TextBox 4702">
          <a:extLst>
            <a:ext uri="{FF2B5EF4-FFF2-40B4-BE49-F238E27FC236}">
              <a16:creationId xmlns:a16="http://schemas.microsoft.com/office/drawing/2014/main" id="{00000000-0008-0000-0800-00003C040000}"/>
            </a:ext>
          </a:extLst>
        </xdr:cNvPr>
        <xdr:cNvSpPr txBox="1">
          <a:spLocks noChangeArrowheads="1"/>
        </xdr:cNvSpPr>
      </xdr:nvSpPr>
      <xdr:spPr bwMode="auto">
        <a:xfrm>
          <a:off x="3895725" y="12982575"/>
          <a:ext cx="567764"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68</xdr:row>
      <xdr:rowOff>9525</xdr:rowOff>
    </xdr:from>
    <xdr:ext cx="577289" cy="9525"/>
    <xdr:sp macro="" textlink="">
      <xdr:nvSpPr>
        <xdr:cNvPr id="347" name="TextBox 4721">
          <a:extLst>
            <a:ext uri="{FF2B5EF4-FFF2-40B4-BE49-F238E27FC236}">
              <a16:creationId xmlns:a16="http://schemas.microsoft.com/office/drawing/2014/main" id="{00000000-0008-0000-0800-00003D040000}"/>
            </a:ext>
          </a:extLst>
        </xdr:cNvPr>
        <xdr:cNvSpPr txBox="1">
          <a:spLocks noChangeArrowheads="1"/>
        </xdr:cNvSpPr>
      </xdr:nvSpPr>
      <xdr:spPr bwMode="auto">
        <a:xfrm>
          <a:off x="3876675" y="12963525"/>
          <a:ext cx="57728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68</xdr:row>
      <xdr:rowOff>9525</xdr:rowOff>
    </xdr:from>
    <xdr:ext cx="577289" cy="9525"/>
    <xdr:sp macro="" textlink="">
      <xdr:nvSpPr>
        <xdr:cNvPr id="348" name="TextBox 4722">
          <a:extLst>
            <a:ext uri="{FF2B5EF4-FFF2-40B4-BE49-F238E27FC236}">
              <a16:creationId xmlns:a16="http://schemas.microsoft.com/office/drawing/2014/main" id="{00000000-0008-0000-0800-00003E040000}"/>
            </a:ext>
          </a:extLst>
        </xdr:cNvPr>
        <xdr:cNvSpPr txBox="1">
          <a:spLocks noChangeArrowheads="1"/>
        </xdr:cNvSpPr>
      </xdr:nvSpPr>
      <xdr:spPr bwMode="auto">
        <a:xfrm>
          <a:off x="3876675" y="12963525"/>
          <a:ext cx="57728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68</xdr:row>
      <xdr:rowOff>9525</xdr:rowOff>
    </xdr:from>
    <xdr:ext cx="577289" cy="9525"/>
    <xdr:sp macro="" textlink="">
      <xdr:nvSpPr>
        <xdr:cNvPr id="349" name="TextBox 4723">
          <a:extLst>
            <a:ext uri="{FF2B5EF4-FFF2-40B4-BE49-F238E27FC236}">
              <a16:creationId xmlns:a16="http://schemas.microsoft.com/office/drawing/2014/main" id="{00000000-0008-0000-0800-00003F040000}"/>
            </a:ext>
          </a:extLst>
        </xdr:cNvPr>
        <xdr:cNvSpPr txBox="1">
          <a:spLocks noChangeArrowheads="1"/>
        </xdr:cNvSpPr>
      </xdr:nvSpPr>
      <xdr:spPr bwMode="auto">
        <a:xfrm>
          <a:off x="3876675" y="12963525"/>
          <a:ext cx="57728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68</xdr:row>
      <xdr:rowOff>9525</xdr:rowOff>
    </xdr:from>
    <xdr:ext cx="577289" cy="9525"/>
    <xdr:sp macro="" textlink="">
      <xdr:nvSpPr>
        <xdr:cNvPr id="350" name="TextBox 4724">
          <a:extLst>
            <a:ext uri="{FF2B5EF4-FFF2-40B4-BE49-F238E27FC236}">
              <a16:creationId xmlns:a16="http://schemas.microsoft.com/office/drawing/2014/main" id="{00000000-0008-0000-0800-000040040000}"/>
            </a:ext>
          </a:extLst>
        </xdr:cNvPr>
        <xdr:cNvSpPr txBox="1">
          <a:spLocks noChangeArrowheads="1"/>
        </xdr:cNvSpPr>
      </xdr:nvSpPr>
      <xdr:spPr bwMode="auto">
        <a:xfrm>
          <a:off x="3876675" y="12963525"/>
          <a:ext cx="57728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68</xdr:row>
      <xdr:rowOff>9525</xdr:rowOff>
    </xdr:from>
    <xdr:ext cx="577289" cy="9525"/>
    <xdr:sp macro="" textlink="">
      <xdr:nvSpPr>
        <xdr:cNvPr id="351" name="TextBox 4725">
          <a:extLst>
            <a:ext uri="{FF2B5EF4-FFF2-40B4-BE49-F238E27FC236}">
              <a16:creationId xmlns:a16="http://schemas.microsoft.com/office/drawing/2014/main" id="{00000000-0008-0000-0800-000041040000}"/>
            </a:ext>
          </a:extLst>
        </xdr:cNvPr>
        <xdr:cNvSpPr txBox="1">
          <a:spLocks noChangeArrowheads="1"/>
        </xdr:cNvSpPr>
      </xdr:nvSpPr>
      <xdr:spPr bwMode="auto">
        <a:xfrm>
          <a:off x="3876675" y="12963525"/>
          <a:ext cx="57728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68</xdr:row>
      <xdr:rowOff>9525</xdr:rowOff>
    </xdr:from>
    <xdr:ext cx="577289" cy="9525"/>
    <xdr:sp macro="" textlink="">
      <xdr:nvSpPr>
        <xdr:cNvPr id="352" name="TextBox 4726">
          <a:extLst>
            <a:ext uri="{FF2B5EF4-FFF2-40B4-BE49-F238E27FC236}">
              <a16:creationId xmlns:a16="http://schemas.microsoft.com/office/drawing/2014/main" id="{00000000-0008-0000-0800-000042040000}"/>
            </a:ext>
          </a:extLst>
        </xdr:cNvPr>
        <xdr:cNvSpPr txBox="1">
          <a:spLocks noChangeArrowheads="1"/>
        </xdr:cNvSpPr>
      </xdr:nvSpPr>
      <xdr:spPr bwMode="auto">
        <a:xfrm>
          <a:off x="3876675" y="12963525"/>
          <a:ext cx="57728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69</xdr:row>
      <xdr:rowOff>9525</xdr:rowOff>
    </xdr:from>
    <xdr:ext cx="577289" cy="234389"/>
    <xdr:sp macro="" textlink="">
      <xdr:nvSpPr>
        <xdr:cNvPr id="353" name="TextBox 4727">
          <a:extLst>
            <a:ext uri="{FF2B5EF4-FFF2-40B4-BE49-F238E27FC236}">
              <a16:creationId xmlns:a16="http://schemas.microsoft.com/office/drawing/2014/main" id="{00000000-0008-0000-0800-000043040000}"/>
            </a:ext>
          </a:extLst>
        </xdr:cNvPr>
        <xdr:cNvSpPr txBox="1">
          <a:spLocks noChangeArrowheads="1"/>
        </xdr:cNvSpPr>
      </xdr:nvSpPr>
      <xdr:spPr bwMode="auto">
        <a:xfrm>
          <a:off x="3876675" y="13154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69</xdr:row>
      <xdr:rowOff>9525</xdr:rowOff>
    </xdr:from>
    <xdr:ext cx="577289" cy="234389"/>
    <xdr:sp macro="" textlink="">
      <xdr:nvSpPr>
        <xdr:cNvPr id="354" name="TextBox 4728">
          <a:extLst>
            <a:ext uri="{FF2B5EF4-FFF2-40B4-BE49-F238E27FC236}">
              <a16:creationId xmlns:a16="http://schemas.microsoft.com/office/drawing/2014/main" id="{00000000-0008-0000-0800-000044040000}"/>
            </a:ext>
          </a:extLst>
        </xdr:cNvPr>
        <xdr:cNvSpPr txBox="1">
          <a:spLocks noChangeArrowheads="1"/>
        </xdr:cNvSpPr>
      </xdr:nvSpPr>
      <xdr:spPr bwMode="auto">
        <a:xfrm>
          <a:off x="3876675" y="13154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69</xdr:row>
      <xdr:rowOff>9525</xdr:rowOff>
    </xdr:from>
    <xdr:ext cx="577289" cy="234389"/>
    <xdr:sp macro="" textlink="">
      <xdr:nvSpPr>
        <xdr:cNvPr id="355" name="TextBox 4729">
          <a:extLst>
            <a:ext uri="{FF2B5EF4-FFF2-40B4-BE49-F238E27FC236}">
              <a16:creationId xmlns:a16="http://schemas.microsoft.com/office/drawing/2014/main" id="{00000000-0008-0000-0800-000045040000}"/>
            </a:ext>
          </a:extLst>
        </xdr:cNvPr>
        <xdr:cNvSpPr txBox="1">
          <a:spLocks noChangeArrowheads="1"/>
        </xdr:cNvSpPr>
      </xdr:nvSpPr>
      <xdr:spPr bwMode="auto">
        <a:xfrm>
          <a:off x="3876675" y="13154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69</xdr:row>
      <xdr:rowOff>9525</xdr:rowOff>
    </xdr:from>
    <xdr:ext cx="577289" cy="234389"/>
    <xdr:sp macro="" textlink="">
      <xdr:nvSpPr>
        <xdr:cNvPr id="356" name="TextBox 4730">
          <a:extLst>
            <a:ext uri="{FF2B5EF4-FFF2-40B4-BE49-F238E27FC236}">
              <a16:creationId xmlns:a16="http://schemas.microsoft.com/office/drawing/2014/main" id="{00000000-0008-0000-0800-000046040000}"/>
            </a:ext>
          </a:extLst>
        </xdr:cNvPr>
        <xdr:cNvSpPr txBox="1">
          <a:spLocks noChangeArrowheads="1"/>
        </xdr:cNvSpPr>
      </xdr:nvSpPr>
      <xdr:spPr bwMode="auto">
        <a:xfrm>
          <a:off x="3876675" y="13154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69</xdr:row>
      <xdr:rowOff>9525</xdr:rowOff>
    </xdr:from>
    <xdr:ext cx="577289" cy="234389"/>
    <xdr:sp macro="" textlink="">
      <xdr:nvSpPr>
        <xdr:cNvPr id="357" name="TextBox 4731">
          <a:extLst>
            <a:ext uri="{FF2B5EF4-FFF2-40B4-BE49-F238E27FC236}">
              <a16:creationId xmlns:a16="http://schemas.microsoft.com/office/drawing/2014/main" id="{00000000-0008-0000-0800-000047040000}"/>
            </a:ext>
          </a:extLst>
        </xdr:cNvPr>
        <xdr:cNvSpPr txBox="1">
          <a:spLocks noChangeArrowheads="1"/>
        </xdr:cNvSpPr>
      </xdr:nvSpPr>
      <xdr:spPr bwMode="auto">
        <a:xfrm>
          <a:off x="3876675" y="13154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69</xdr:row>
      <xdr:rowOff>9525</xdr:rowOff>
    </xdr:from>
    <xdr:ext cx="577289" cy="234389"/>
    <xdr:sp macro="" textlink="">
      <xdr:nvSpPr>
        <xdr:cNvPr id="358" name="TextBox 4732">
          <a:extLst>
            <a:ext uri="{FF2B5EF4-FFF2-40B4-BE49-F238E27FC236}">
              <a16:creationId xmlns:a16="http://schemas.microsoft.com/office/drawing/2014/main" id="{00000000-0008-0000-0800-000048040000}"/>
            </a:ext>
          </a:extLst>
        </xdr:cNvPr>
        <xdr:cNvSpPr txBox="1">
          <a:spLocks noChangeArrowheads="1"/>
        </xdr:cNvSpPr>
      </xdr:nvSpPr>
      <xdr:spPr bwMode="auto">
        <a:xfrm>
          <a:off x="3876675" y="13154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70</xdr:row>
      <xdr:rowOff>0</xdr:rowOff>
    </xdr:from>
    <xdr:ext cx="577289" cy="186765"/>
    <xdr:sp macro="" textlink="">
      <xdr:nvSpPr>
        <xdr:cNvPr id="359" name="TextBox 4733">
          <a:extLst>
            <a:ext uri="{FF2B5EF4-FFF2-40B4-BE49-F238E27FC236}">
              <a16:creationId xmlns:a16="http://schemas.microsoft.com/office/drawing/2014/main" id="{00000000-0008-0000-0800-000049040000}"/>
            </a:ext>
          </a:extLst>
        </xdr:cNvPr>
        <xdr:cNvSpPr txBox="1">
          <a:spLocks noChangeArrowheads="1"/>
        </xdr:cNvSpPr>
      </xdr:nvSpPr>
      <xdr:spPr bwMode="auto">
        <a:xfrm>
          <a:off x="3876675" y="13335000"/>
          <a:ext cx="577289"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70</xdr:row>
      <xdr:rowOff>0</xdr:rowOff>
    </xdr:from>
    <xdr:ext cx="577289" cy="186765"/>
    <xdr:sp macro="" textlink="">
      <xdr:nvSpPr>
        <xdr:cNvPr id="360" name="TextBox 4734">
          <a:extLst>
            <a:ext uri="{FF2B5EF4-FFF2-40B4-BE49-F238E27FC236}">
              <a16:creationId xmlns:a16="http://schemas.microsoft.com/office/drawing/2014/main" id="{00000000-0008-0000-0800-00004A040000}"/>
            </a:ext>
          </a:extLst>
        </xdr:cNvPr>
        <xdr:cNvSpPr txBox="1">
          <a:spLocks noChangeArrowheads="1"/>
        </xdr:cNvSpPr>
      </xdr:nvSpPr>
      <xdr:spPr bwMode="auto">
        <a:xfrm>
          <a:off x="3876675" y="13335000"/>
          <a:ext cx="577289"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70</xdr:row>
      <xdr:rowOff>0</xdr:rowOff>
    </xdr:from>
    <xdr:ext cx="577289" cy="186765"/>
    <xdr:sp macro="" textlink="">
      <xdr:nvSpPr>
        <xdr:cNvPr id="361" name="TextBox 4735">
          <a:extLst>
            <a:ext uri="{FF2B5EF4-FFF2-40B4-BE49-F238E27FC236}">
              <a16:creationId xmlns:a16="http://schemas.microsoft.com/office/drawing/2014/main" id="{00000000-0008-0000-0800-00004B040000}"/>
            </a:ext>
          </a:extLst>
        </xdr:cNvPr>
        <xdr:cNvSpPr txBox="1">
          <a:spLocks noChangeArrowheads="1"/>
        </xdr:cNvSpPr>
      </xdr:nvSpPr>
      <xdr:spPr bwMode="auto">
        <a:xfrm>
          <a:off x="3876675" y="13335000"/>
          <a:ext cx="577289"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70</xdr:row>
      <xdr:rowOff>0</xdr:rowOff>
    </xdr:from>
    <xdr:ext cx="577289" cy="186765"/>
    <xdr:sp macro="" textlink="">
      <xdr:nvSpPr>
        <xdr:cNvPr id="362" name="TextBox 4736">
          <a:extLst>
            <a:ext uri="{FF2B5EF4-FFF2-40B4-BE49-F238E27FC236}">
              <a16:creationId xmlns:a16="http://schemas.microsoft.com/office/drawing/2014/main" id="{00000000-0008-0000-0800-00004C040000}"/>
            </a:ext>
          </a:extLst>
        </xdr:cNvPr>
        <xdr:cNvSpPr txBox="1">
          <a:spLocks noChangeArrowheads="1"/>
        </xdr:cNvSpPr>
      </xdr:nvSpPr>
      <xdr:spPr bwMode="auto">
        <a:xfrm>
          <a:off x="3876675" y="13335000"/>
          <a:ext cx="577289"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70</xdr:row>
      <xdr:rowOff>0</xdr:rowOff>
    </xdr:from>
    <xdr:ext cx="577289" cy="186765"/>
    <xdr:sp macro="" textlink="">
      <xdr:nvSpPr>
        <xdr:cNvPr id="363" name="TextBox 4737">
          <a:extLst>
            <a:ext uri="{FF2B5EF4-FFF2-40B4-BE49-F238E27FC236}">
              <a16:creationId xmlns:a16="http://schemas.microsoft.com/office/drawing/2014/main" id="{00000000-0008-0000-0800-00004D040000}"/>
            </a:ext>
          </a:extLst>
        </xdr:cNvPr>
        <xdr:cNvSpPr txBox="1">
          <a:spLocks noChangeArrowheads="1"/>
        </xdr:cNvSpPr>
      </xdr:nvSpPr>
      <xdr:spPr bwMode="auto">
        <a:xfrm>
          <a:off x="3876675" y="13335000"/>
          <a:ext cx="577289"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70</xdr:row>
      <xdr:rowOff>0</xdr:rowOff>
    </xdr:from>
    <xdr:ext cx="577289" cy="186765"/>
    <xdr:sp macro="" textlink="">
      <xdr:nvSpPr>
        <xdr:cNvPr id="364" name="TextBox 4738">
          <a:extLst>
            <a:ext uri="{FF2B5EF4-FFF2-40B4-BE49-F238E27FC236}">
              <a16:creationId xmlns:a16="http://schemas.microsoft.com/office/drawing/2014/main" id="{00000000-0008-0000-0800-00004E040000}"/>
            </a:ext>
          </a:extLst>
        </xdr:cNvPr>
        <xdr:cNvSpPr txBox="1">
          <a:spLocks noChangeArrowheads="1"/>
        </xdr:cNvSpPr>
      </xdr:nvSpPr>
      <xdr:spPr bwMode="auto">
        <a:xfrm>
          <a:off x="3876675" y="13335000"/>
          <a:ext cx="577289"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27</xdr:row>
      <xdr:rowOff>0</xdr:rowOff>
    </xdr:from>
    <xdr:ext cx="155575" cy="184150"/>
    <xdr:sp macro="" textlink="">
      <xdr:nvSpPr>
        <xdr:cNvPr id="365" name="TextBox 2">
          <a:extLst>
            <a:ext uri="{FF2B5EF4-FFF2-40B4-BE49-F238E27FC236}">
              <a16:creationId xmlns:a16="http://schemas.microsoft.com/office/drawing/2014/main" id="{00000000-0008-0000-0800-00004F040000}"/>
            </a:ext>
          </a:extLst>
        </xdr:cNvPr>
        <xdr:cNvSpPr txBox="1">
          <a:spLocks noChangeArrowheads="1"/>
        </xdr:cNvSpPr>
      </xdr:nvSpPr>
      <xdr:spPr bwMode="auto">
        <a:xfrm>
          <a:off x="3876675" y="5143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27</xdr:row>
      <xdr:rowOff>0</xdr:rowOff>
    </xdr:from>
    <xdr:ext cx="155575" cy="184150"/>
    <xdr:sp macro="" textlink="">
      <xdr:nvSpPr>
        <xdr:cNvPr id="366" name="TextBox 3">
          <a:extLst>
            <a:ext uri="{FF2B5EF4-FFF2-40B4-BE49-F238E27FC236}">
              <a16:creationId xmlns:a16="http://schemas.microsoft.com/office/drawing/2014/main" id="{00000000-0008-0000-0800-000050040000}"/>
            </a:ext>
          </a:extLst>
        </xdr:cNvPr>
        <xdr:cNvSpPr txBox="1">
          <a:spLocks noChangeArrowheads="1"/>
        </xdr:cNvSpPr>
      </xdr:nvSpPr>
      <xdr:spPr bwMode="auto">
        <a:xfrm>
          <a:off x="3876675" y="5143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27</xdr:row>
      <xdr:rowOff>0</xdr:rowOff>
    </xdr:from>
    <xdr:ext cx="155575" cy="184150"/>
    <xdr:sp macro="" textlink="">
      <xdr:nvSpPr>
        <xdr:cNvPr id="367" name="TextBox 8">
          <a:extLst>
            <a:ext uri="{FF2B5EF4-FFF2-40B4-BE49-F238E27FC236}">
              <a16:creationId xmlns:a16="http://schemas.microsoft.com/office/drawing/2014/main" id="{00000000-0008-0000-0800-000051040000}"/>
            </a:ext>
          </a:extLst>
        </xdr:cNvPr>
        <xdr:cNvSpPr txBox="1">
          <a:spLocks noChangeArrowheads="1"/>
        </xdr:cNvSpPr>
      </xdr:nvSpPr>
      <xdr:spPr bwMode="auto">
        <a:xfrm>
          <a:off x="3876675" y="5143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390525</xdr:colOff>
      <xdr:row>27</xdr:row>
      <xdr:rowOff>0</xdr:rowOff>
    </xdr:from>
    <xdr:ext cx="76200" cy="184150"/>
    <xdr:sp macro="" textlink="">
      <xdr:nvSpPr>
        <xdr:cNvPr id="368" name="TextBox 41">
          <a:extLst>
            <a:ext uri="{FF2B5EF4-FFF2-40B4-BE49-F238E27FC236}">
              <a16:creationId xmlns:a16="http://schemas.microsoft.com/office/drawing/2014/main" id="{00000000-0008-0000-0800-000052040000}"/>
            </a:ext>
          </a:extLst>
        </xdr:cNvPr>
        <xdr:cNvSpPr txBox="1">
          <a:spLocks noChangeArrowheads="1"/>
        </xdr:cNvSpPr>
      </xdr:nvSpPr>
      <xdr:spPr bwMode="auto">
        <a:xfrm>
          <a:off x="4048125" y="51435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390525</xdr:colOff>
      <xdr:row>27</xdr:row>
      <xdr:rowOff>0</xdr:rowOff>
    </xdr:from>
    <xdr:ext cx="76200" cy="184150"/>
    <xdr:sp macro="" textlink="">
      <xdr:nvSpPr>
        <xdr:cNvPr id="369" name="TextBox 300">
          <a:extLst>
            <a:ext uri="{FF2B5EF4-FFF2-40B4-BE49-F238E27FC236}">
              <a16:creationId xmlns:a16="http://schemas.microsoft.com/office/drawing/2014/main" id="{00000000-0008-0000-0800-000053040000}"/>
            </a:ext>
          </a:extLst>
        </xdr:cNvPr>
        <xdr:cNvSpPr txBox="1">
          <a:spLocks noChangeArrowheads="1"/>
        </xdr:cNvSpPr>
      </xdr:nvSpPr>
      <xdr:spPr bwMode="auto">
        <a:xfrm>
          <a:off x="4048125" y="51435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58</xdr:row>
      <xdr:rowOff>0</xdr:rowOff>
    </xdr:from>
    <xdr:ext cx="155575" cy="184150"/>
    <xdr:sp macro="" textlink="">
      <xdr:nvSpPr>
        <xdr:cNvPr id="370" name="TextBox 2342">
          <a:extLst>
            <a:ext uri="{FF2B5EF4-FFF2-40B4-BE49-F238E27FC236}">
              <a16:creationId xmlns:a16="http://schemas.microsoft.com/office/drawing/2014/main" id="{00000000-0008-0000-0800-000054040000}"/>
            </a:ext>
          </a:extLst>
        </xdr:cNvPr>
        <xdr:cNvSpPr txBox="1">
          <a:spLocks noChangeArrowheads="1"/>
        </xdr:cNvSpPr>
      </xdr:nvSpPr>
      <xdr:spPr bwMode="auto">
        <a:xfrm>
          <a:off x="3876675" y="11049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58</xdr:row>
      <xdr:rowOff>0</xdr:rowOff>
    </xdr:from>
    <xdr:ext cx="155575" cy="184150"/>
    <xdr:sp macro="" textlink="">
      <xdr:nvSpPr>
        <xdr:cNvPr id="371" name="TextBox 2343">
          <a:extLst>
            <a:ext uri="{FF2B5EF4-FFF2-40B4-BE49-F238E27FC236}">
              <a16:creationId xmlns:a16="http://schemas.microsoft.com/office/drawing/2014/main" id="{00000000-0008-0000-0800-000055040000}"/>
            </a:ext>
          </a:extLst>
        </xdr:cNvPr>
        <xdr:cNvSpPr txBox="1">
          <a:spLocks noChangeArrowheads="1"/>
        </xdr:cNvSpPr>
      </xdr:nvSpPr>
      <xdr:spPr bwMode="auto">
        <a:xfrm>
          <a:off x="3876675" y="11049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58</xdr:row>
      <xdr:rowOff>0</xdr:rowOff>
    </xdr:from>
    <xdr:ext cx="155575" cy="184150"/>
    <xdr:sp macro="" textlink="">
      <xdr:nvSpPr>
        <xdr:cNvPr id="372" name="TextBox 2344">
          <a:extLst>
            <a:ext uri="{FF2B5EF4-FFF2-40B4-BE49-F238E27FC236}">
              <a16:creationId xmlns:a16="http://schemas.microsoft.com/office/drawing/2014/main" id="{00000000-0008-0000-0800-000056040000}"/>
            </a:ext>
          </a:extLst>
        </xdr:cNvPr>
        <xdr:cNvSpPr txBox="1">
          <a:spLocks noChangeArrowheads="1"/>
        </xdr:cNvSpPr>
      </xdr:nvSpPr>
      <xdr:spPr bwMode="auto">
        <a:xfrm>
          <a:off x="3876675" y="110490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390525</xdr:colOff>
      <xdr:row>58</xdr:row>
      <xdr:rowOff>0</xdr:rowOff>
    </xdr:from>
    <xdr:ext cx="76200" cy="184150"/>
    <xdr:sp macro="" textlink="">
      <xdr:nvSpPr>
        <xdr:cNvPr id="373" name="TextBox 2345">
          <a:extLst>
            <a:ext uri="{FF2B5EF4-FFF2-40B4-BE49-F238E27FC236}">
              <a16:creationId xmlns:a16="http://schemas.microsoft.com/office/drawing/2014/main" id="{00000000-0008-0000-0800-000057040000}"/>
            </a:ext>
          </a:extLst>
        </xdr:cNvPr>
        <xdr:cNvSpPr txBox="1">
          <a:spLocks noChangeArrowheads="1"/>
        </xdr:cNvSpPr>
      </xdr:nvSpPr>
      <xdr:spPr bwMode="auto">
        <a:xfrm>
          <a:off x="4048125" y="110490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6</xdr:col>
      <xdr:colOff>190500</xdr:colOff>
      <xdr:row>57</xdr:row>
      <xdr:rowOff>180975</xdr:rowOff>
    </xdr:from>
    <xdr:to>
      <xdr:col>6</xdr:col>
      <xdr:colOff>508000</xdr:colOff>
      <xdr:row>57</xdr:row>
      <xdr:rowOff>180975</xdr:rowOff>
    </xdr:to>
    <xdr:sp macro="" textlink="">
      <xdr:nvSpPr>
        <xdr:cNvPr id="374" name="TextBox 4329">
          <a:extLst>
            <a:ext uri="{FF2B5EF4-FFF2-40B4-BE49-F238E27FC236}">
              <a16:creationId xmlns:a16="http://schemas.microsoft.com/office/drawing/2014/main" id="{00000000-0008-0000-0800-000058040000}"/>
            </a:ext>
          </a:extLst>
        </xdr:cNvPr>
        <xdr:cNvSpPr txBox="1">
          <a:spLocks noChangeArrowheads="1"/>
        </xdr:cNvSpPr>
      </xdr:nvSpPr>
      <xdr:spPr bwMode="auto">
        <a:xfrm>
          <a:off x="3848100" y="11039475"/>
          <a:ext cx="317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428625</xdr:colOff>
      <xdr:row>57</xdr:row>
      <xdr:rowOff>180975</xdr:rowOff>
    </xdr:from>
    <xdr:to>
      <xdr:col>6</xdr:col>
      <xdr:colOff>504825</xdr:colOff>
      <xdr:row>57</xdr:row>
      <xdr:rowOff>180975</xdr:rowOff>
    </xdr:to>
    <xdr:sp macro="" textlink="">
      <xdr:nvSpPr>
        <xdr:cNvPr id="375" name="TextBox 4330">
          <a:extLst>
            <a:ext uri="{FF2B5EF4-FFF2-40B4-BE49-F238E27FC236}">
              <a16:creationId xmlns:a16="http://schemas.microsoft.com/office/drawing/2014/main" id="{00000000-0008-0000-0800-000059040000}"/>
            </a:ext>
          </a:extLst>
        </xdr:cNvPr>
        <xdr:cNvSpPr txBox="1">
          <a:spLocks noChangeArrowheads="1"/>
        </xdr:cNvSpPr>
      </xdr:nvSpPr>
      <xdr:spPr bwMode="auto">
        <a:xfrm>
          <a:off x="4086225" y="110394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428625</xdr:colOff>
      <xdr:row>57</xdr:row>
      <xdr:rowOff>180975</xdr:rowOff>
    </xdr:from>
    <xdr:to>
      <xdr:col>6</xdr:col>
      <xdr:colOff>504825</xdr:colOff>
      <xdr:row>57</xdr:row>
      <xdr:rowOff>180975</xdr:rowOff>
    </xdr:to>
    <xdr:sp macro="" textlink="">
      <xdr:nvSpPr>
        <xdr:cNvPr id="376" name="TextBox 4331">
          <a:extLst>
            <a:ext uri="{FF2B5EF4-FFF2-40B4-BE49-F238E27FC236}">
              <a16:creationId xmlns:a16="http://schemas.microsoft.com/office/drawing/2014/main" id="{00000000-0008-0000-0800-00005A040000}"/>
            </a:ext>
          </a:extLst>
        </xdr:cNvPr>
        <xdr:cNvSpPr txBox="1">
          <a:spLocks noChangeArrowheads="1"/>
        </xdr:cNvSpPr>
      </xdr:nvSpPr>
      <xdr:spPr bwMode="auto">
        <a:xfrm>
          <a:off x="4086225" y="110394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30</xdr:row>
      <xdr:rowOff>85725</xdr:rowOff>
    </xdr:from>
    <xdr:to>
      <xdr:col>7</xdr:col>
      <xdr:colOff>307975</xdr:colOff>
      <xdr:row>30</xdr:row>
      <xdr:rowOff>85725</xdr:rowOff>
    </xdr:to>
    <xdr:sp macro="" textlink="">
      <xdr:nvSpPr>
        <xdr:cNvPr id="377" name="TextBox 4589">
          <a:extLst>
            <a:ext uri="{FF2B5EF4-FFF2-40B4-BE49-F238E27FC236}">
              <a16:creationId xmlns:a16="http://schemas.microsoft.com/office/drawing/2014/main" id="{00000000-0008-0000-0800-00005B040000}"/>
            </a:ext>
          </a:extLst>
        </xdr:cNvPr>
        <xdr:cNvSpPr txBox="1">
          <a:spLocks noChangeArrowheads="1"/>
        </xdr:cNvSpPr>
      </xdr:nvSpPr>
      <xdr:spPr bwMode="auto">
        <a:xfrm>
          <a:off x="4419600" y="58007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30</xdr:row>
      <xdr:rowOff>85725</xdr:rowOff>
    </xdr:from>
    <xdr:to>
      <xdr:col>7</xdr:col>
      <xdr:colOff>307975</xdr:colOff>
      <xdr:row>30</xdr:row>
      <xdr:rowOff>85725</xdr:rowOff>
    </xdr:to>
    <xdr:sp macro="" textlink="">
      <xdr:nvSpPr>
        <xdr:cNvPr id="378" name="TextBox 4590">
          <a:extLst>
            <a:ext uri="{FF2B5EF4-FFF2-40B4-BE49-F238E27FC236}">
              <a16:creationId xmlns:a16="http://schemas.microsoft.com/office/drawing/2014/main" id="{00000000-0008-0000-0800-00005C040000}"/>
            </a:ext>
          </a:extLst>
        </xdr:cNvPr>
        <xdr:cNvSpPr txBox="1">
          <a:spLocks noChangeArrowheads="1"/>
        </xdr:cNvSpPr>
      </xdr:nvSpPr>
      <xdr:spPr bwMode="auto">
        <a:xfrm>
          <a:off x="4419600" y="58007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30</xdr:row>
      <xdr:rowOff>85725</xdr:rowOff>
    </xdr:from>
    <xdr:to>
      <xdr:col>7</xdr:col>
      <xdr:colOff>307975</xdr:colOff>
      <xdr:row>30</xdr:row>
      <xdr:rowOff>85725</xdr:rowOff>
    </xdr:to>
    <xdr:sp macro="" textlink="">
      <xdr:nvSpPr>
        <xdr:cNvPr id="379" name="TextBox 4591">
          <a:extLst>
            <a:ext uri="{FF2B5EF4-FFF2-40B4-BE49-F238E27FC236}">
              <a16:creationId xmlns:a16="http://schemas.microsoft.com/office/drawing/2014/main" id="{00000000-0008-0000-0800-00005D040000}"/>
            </a:ext>
          </a:extLst>
        </xdr:cNvPr>
        <xdr:cNvSpPr txBox="1">
          <a:spLocks noChangeArrowheads="1"/>
        </xdr:cNvSpPr>
      </xdr:nvSpPr>
      <xdr:spPr bwMode="auto">
        <a:xfrm>
          <a:off x="4419600" y="58007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34</xdr:row>
      <xdr:rowOff>57150</xdr:rowOff>
    </xdr:from>
    <xdr:to>
      <xdr:col>7</xdr:col>
      <xdr:colOff>307975</xdr:colOff>
      <xdr:row>34</xdr:row>
      <xdr:rowOff>57150</xdr:rowOff>
    </xdr:to>
    <xdr:sp macro="" textlink="">
      <xdr:nvSpPr>
        <xdr:cNvPr id="380" name="TextBox 4592">
          <a:extLst>
            <a:ext uri="{FF2B5EF4-FFF2-40B4-BE49-F238E27FC236}">
              <a16:creationId xmlns:a16="http://schemas.microsoft.com/office/drawing/2014/main" id="{00000000-0008-0000-0800-00005E040000}"/>
            </a:ext>
          </a:extLst>
        </xdr:cNvPr>
        <xdr:cNvSpPr txBox="1">
          <a:spLocks noChangeArrowheads="1"/>
        </xdr:cNvSpPr>
      </xdr:nvSpPr>
      <xdr:spPr bwMode="auto">
        <a:xfrm>
          <a:off x="4419600" y="6534150"/>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34</xdr:row>
      <xdr:rowOff>57150</xdr:rowOff>
    </xdr:from>
    <xdr:to>
      <xdr:col>7</xdr:col>
      <xdr:colOff>307975</xdr:colOff>
      <xdr:row>34</xdr:row>
      <xdr:rowOff>57150</xdr:rowOff>
    </xdr:to>
    <xdr:sp macro="" textlink="">
      <xdr:nvSpPr>
        <xdr:cNvPr id="381" name="TextBox 4593">
          <a:extLst>
            <a:ext uri="{FF2B5EF4-FFF2-40B4-BE49-F238E27FC236}">
              <a16:creationId xmlns:a16="http://schemas.microsoft.com/office/drawing/2014/main" id="{00000000-0008-0000-0800-00005F040000}"/>
            </a:ext>
          </a:extLst>
        </xdr:cNvPr>
        <xdr:cNvSpPr txBox="1">
          <a:spLocks noChangeArrowheads="1"/>
        </xdr:cNvSpPr>
      </xdr:nvSpPr>
      <xdr:spPr bwMode="auto">
        <a:xfrm>
          <a:off x="4419600" y="6534150"/>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34</xdr:row>
      <xdr:rowOff>57150</xdr:rowOff>
    </xdr:from>
    <xdr:to>
      <xdr:col>7</xdr:col>
      <xdr:colOff>307975</xdr:colOff>
      <xdr:row>34</xdr:row>
      <xdr:rowOff>57150</xdr:rowOff>
    </xdr:to>
    <xdr:sp macro="" textlink="">
      <xdr:nvSpPr>
        <xdr:cNvPr id="382" name="TextBox 4594">
          <a:extLst>
            <a:ext uri="{FF2B5EF4-FFF2-40B4-BE49-F238E27FC236}">
              <a16:creationId xmlns:a16="http://schemas.microsoft.com/office/drawing/2014/main" id="{00000000-0008-0000-0800-000060040000}"/>
            </a:ext>
          </a:extLst>
        </xdr:cNvPr>
        <xdr:cNvSpPr txBox="1">
          <a:spLocks noChangeArrowheads="1"/>
        </xdr:cNvSpPr>
      </xdr:nvSpPr>
      <xdr:spPr bwMode="auto">
        <a:xfrm>
          <a:off x="4419600" y="6534150"/>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219075</xdr:colOff>
      <xdr:row>30</xdr:row>
      <xdr:rowOff>0</xdr:rowOff>
    </xdr:from>
    <xdr:ext cx="155575" cy="28575"/>
    <xdr:sp macro="" textlink="">
      <xdr:nvSpPr>
        <xdr:cNvPr id="383" name="TextBox 4595">
          <a:extLst>
            <a:ext uri="{FF2B5EF4-FFF2-40B4-BE49-F238E27FC236}">
              <a16:creationId xmlns:a16="http://schemas.microsoft.com/office/drawing/2014/main" id="{00000000-0008-0000-0800-000061040000}"/>
            </a:ext>
          </a:extLst>
        </xdr:cNvPr>
        <xdr:cNvSpPr txBox="1">
          <a:spLocks noChangeArrowheads="1"/>
        </xdr:cNvSpPr>
      </xdr:nvSpPr>
      <xdr:spPr bwMode="auto">
        <a:xfrm>
          <a:off x="3876675" y="57150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30</xdr:row>
      <xdr:rowOff>0</xdr:rowOff>
    </xdr:from>
    <xdr:ext cx="155575" cy="28575"/>
    <xdr:sp macro="" textlink="">
      <xdr:nvSpPr>
        <xdr:cNvPr id="384" name="TextBox 4596">
          <a:extLst>
            <a:ext uri="{FF2B5EF4-FFF2-40B4-BE49-F238E27FC236}">
              <a16:creationId xmlns:a16="http://schemas.microsoft.com/office/drawing/2014/main" id="{00000000-0008-0000-0800-000062040000}"/>
            </a:ext>
          </a:extLst>
        </xdr:cNvPr>
        <xdr:cNvSpPr txBox="1">
          <a:spLocks noChangeArrowheads="1"/>
        </xdr:cNvSpPr>
      </xdr:nvSpPr>
      <xdr:spPr bwMode="auto">
        <a:xfrm>
          <a:off x="3876675" y="57150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30</xdr:row>
      <xdr:rowOff>0</xdr:rowOff>
    </xdr:from>
    <xdr:ext cx="155575" cy="28575"/>
    <xdr:sp macro="" textlink="">
      <xdr:nvSpPr>
        <xdr:cNvPr id="385" name="TextBox 4597">
          <a:extLst>
            <a:ext uri="{FF2B5EF4-FFF2-40B4-BE49-F238E27FC236}">
              <a16:creationId xmlns:a16="http://schemas.microsoft.com/office/drawing/2014/main" id="{00000000-0008-0000-0800-000063040000}"/>
            </a:ext>
          </a:extLst>
        </xdr:cNvPr>
        <xdr:cNvSpPr txBox="1">
          <a:spLocks noChangeArrowheads="1"/>
        </xdr:cNvSpPr>
      </xdr:nvSpPr>
      <xdr:spPr bwMode="auto">
        <a:xfrm>
          <a:off x="3876675" y="57150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30</xdr:row>
      <xdr:rowOff>0</xdr:rowOff>
    </xdr:from>
    <xdr:ext cx="155575" cy="28575"/>
    <xdr:sp macro="" textlink="">
      <xdr:nvSpPr>
        <xdr:cNvPr id="386" name="TextBox 4598">
          <a:extLst>
            <a:ext uri="{FF2B5EF4-FFF2-40B4-BE49-F238E27FC236}">
              <a16:creationId xmlns:a16="http://schemas.microsoft.com/office/drawing/2014/main" id="{00000000-0008-0000-0800-000064040000}"/>
            </a:ext>
          </a:extLst>
        </xdr:cNvPr>
        <xdr:cNvSpPr txBox="1">
          <a:spLocks noChangeArrowheads="1"/>
        </xdr:cNvSpPr>
      </xdr:nvSpPr>
      <xdr:spPr bwMode="auto">
        <a:xfrm>
          <a:off x="3876675" y="57150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30</xdr:row>
      <xdr:rowOff>0</xdr:rowOff>
    </xdr:from>
    <xdr:ext cx="155575" cy="28575"/>
    <xdr:sp macro="" textlink="">
      <xdr:nvSpPr>
        <xdr:cNvPr id="387" name="TextBox 4599">
          <a:extLst>
            <a:ext uri="{FF2B5EF4-FFF2-40B4-BE49-F238E27FC236}">
              <a16:creationId xmlns:a16="http://schemas.microsoft.com/office/drawing/2014/main" id="{00000000-0008-0000-0800-000065040000}"/>
            </a:ext>
          </a:extLst>
        </xdr:cNvPr>
        <xdr:cNvSpPr txBox="1">
          <a:spLocks noChangeArrowheads="1"/>
        </xdr:cNvSpPr>
      </xdr:nvSpPr>
      <xdr:spPr bwMode="auto">
        <a:xfrm>
          <a:off x="3876675" y="57150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30</xdr:row>
      <xdr:rowOff>0</xdr:rowOff>
    </xdr:from>
    <xdr:ext cx="155575" cy="28575"/>
    <xdr:sp macro="" textlink="">
      <xdr:nvSpPr>
        <xdr:cNvPr id="388" name="TextBox 4600">
          <a:extLst>
            <a:ext uri="{FF2B5EF4-FFF2-40B4-BE49-F238E27FC236}">
              <a16:creationId xmlns:a16="http://schemas.microsoft.com/office/drawing/2014/main" id="{00000000-0008-0000-0800-000066040000}"/>
            </a:ext>
          </a:extLst>
        </xdr:cNvPr>
        <xdr:cNvSpPr txBox="1">
          <a:spLocks noChangeArrowheads="1"/>
        </xdr:cNvSpPr>
      </xdr:nvSpPr>
      <xdr:spPr bwMode="auto">
        <a:xfrm>
          <a:off x="3876675" y="571500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31</xdr:row>
      <xdr:rowOff>0</xdr:rowOff>
    </xdr:from>
    <xdr:ext cx="155575" cy="231775"/>
    <xdr:sp macro="" textlink="">
      <xdr:nvSpPr>
        <xdr:cNvPr id="389" name="TextBox 4601">
          <a:extLst>
            <a:ext uri="{FF2B5EF4-FFF2-40B4-BE49-F238E27FC236}">
              <a16:creationId xmlns:a16="http://schemas.microsoft.com/office/drawing/2014/main" id="{00000000-0008-0000-0800-000067040000}"/>
            </a:ext>
          </a:extLst>
        </xdr:cNvPr>
        <xdr:cNvSpPr txBox="1">
          <a:spLocks noChangeArrowheads="1"/>
        </xdr:cNvSpPr>
      </xdr:nvSpPr>
      <xdr:spPr bwMode="auto">
        <a:xfrm>
          <a:off x="3876675" y="5905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31</xdr:row>
      <xdr:rowOff>0</xdr:rowOff>
    </xdr:from>
    <xdr:ext cx="155575" cy="231775"/>
    <xdr:sp macro="" textlink="">
      <xdr:nvSpPr>
        <xdr:cNvPr id="390" name="TextBox 4602">
          <a:extLst>
            <a:ext uri="{FF2B5EF4-FFF2-40B4-BE49-F238E27FC236}">
              <a16:creationId xmlns:a16="http://schemas.microsoft.com/office/drawing/2014/main" id="{00000000-0008-0000-0800-000068040000}"/>
            </a:ext>
          </a:extLst>
        </xdr:cNvPr>
        <xdr:cNvSpPr txBox="1">
          <a:spLocks noChangeArrowheads="1"/>
        </xdr:cNvSpPr>
      </xdr:nvSpPr>
      <xdr:spPr bwMode="auto">
        <a:xfrm>
          <a:off x="3876675" y="5905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400050</xdr:colOff>
      <xdr:row>33</xdr:row>
      <xdr:rowOff>95250</xdr:rowOff>
    </xdr:from>
    <xdr:ext cx="85725" cy="231775"/>
    <xdr:sp macro="" textlink="">
      <xdr:nvSpPr>
        <xdr:cNvPr id="391" name="TextBox 4603">
          <a:extLst>
            <a:ext uri="{FF2B5EF4-FFF2-40B4-BE49-F238E27FC236}">
              <a16:creationId xmlns:a16="http://schemas.microsoft.com/office/drawing/2014/main" id="{00000000-0008-0000-0800-000069040000}"/>
            </a:ext>
          </a:extLst>
        </xdr:cNvPr>
        <xdr:cNvSpPr txBox="1">
          <a:spLocks noChangeArrowheads="1"/>
        </xdr:cNvSpPr>
      </xdr:nvSpPr>
      <xdr:spPr bwMode="auto">
        <a:xfrm>
          <a:off x="4057650" y="6381750"/>
          <a:ext cx="8572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390525</xdr:colOff>
      <xdr:row>32</xdr:row>
      <xdr:rowOff>57150</xdr:rowOff>
    </xdr:from>
    <xdr:ext cx="85725" cy="231775"/>
    <xdr:sp macro="" textlink="">
      <xdr:nvSpPr>
        <xdr:cNvPr id="392" name="TextBox 4604">
          <a:extLst>
            <a:ext uri="{FF2B5EF4-FFF2-40B4-BE49-F238E27FC236}">
              <a16:creationId xmlns:a16="http://schemas.microsoft.com/office/drawing/2014/main" id="{00000000-0008-0000-0800-00006A040000}"/>
            </a:ext>
          </a:extLst>
        </xdr:cNvPr>
        <xdr:cNvSpPr txBox="1">
          <a:spLocks noChangeArrowheads="1"/>
        </xdr:cNvSpPr>
      </xdr:nvSpPr>
      <xdr:spPr bwMode="auto">
        <a:xfrm>
          <a:off x="4048125" y="6153150"/>
          <a:ext cx="8572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76200</xdr:colOff>
      <xdr:row>33</xdr:row>
      <xdr:rowOff>76200</xdr:rowOff>
    </xdr:from>
    <xdr:ext cx="298450" cy="222250"/>
    <xdr:sp macro="" textlink="">
      <xdr:nvSpPr>
        <xdr:cNvPr id="393" name="TextBox 4605">
          <a:extLst>
            <a:ext uri="{FF2B5EF4-FFF2-40B4-BE49-F238E27FC236}">
              <a16:creationId xmlns:a16="http://schemas.microsoft.com/office/drawing/2014/main" id="{00000000-0008-0000-0800-00006B040000}"/>
            </a:ext>
          </a:extLst>
        </xdr:cNvPr>
        <xdr:cNvSpPr txBox="1">
          <a:spLocks noChangeArrowheads="1"/>
        </xdr:cNvSpPr>
      </xdr:nvSpPr>
      <xdr:spPr bwMode="auto">
        <a:xfrm>
          <a:off x="3733800" y="6362700"/>
          <a:ext cx="29845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19050</xdr:rowOff>
    </xdr:from>
    <xdr:ext cx="155575" cy="231775"/>
    <xdr:sp macro="" textlink="">
      <xdr:nvSpPr>
        <xdr:cNvPr id="394" name="TextBox 4606">
          <a:extLst>
            <a:ext uri="{FF2B5EF4-FFF2-40B4-BE49-F238E27FC236}">
              <a16:creationId xmlns:a16="http://schemas.microsoft.com/office/drawing/2014/main" id="{00000000-0008-0000-0800-00006C040000}"/>
            </a:ext>
          </a:extLst>
        </xdr:cNvPr>
        <xdr:cNvSpPr txBox="1">
          <a:spLocks noChangeArrowheads="1"/>
        </xdr:cNvSpPr>
      </xdr:nvSpPr>
      <xdr:spPr bwMode="auto">
        <a:xfrm>
          <a:off x="3876675" y="630555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32</xdr:row>
      <xdr:rowOff>0</xdr:rowOff>
    </xdr:from>
    <xdr:ext cx="155575" cy="231775"/>
    <xdr:sp macro="" textlink="">
      <xdr:nvSpPr>
        <xdr:cNvPr id="395" name="TextBox 4607">
          <a:extLst>
            <a:ext uri="{FF2B5EF4-FFF2-40B4-BE49-F238E27FC236}">
              <a16:creationId xmlns:a16="http://schemas.microsoft.com/office/drawing/2014/main" id="{00000000-0008-0000-0800-00006D040000}"/>
            </a:ext>
          </a:extLst>
        </xdr:cNvPr>
        <xdr:cNvSpPr txBox="1">
          <a:spLocks noChangeArrowheads="1"/>
        </xdr:cNvSpPr>
      </xdr:nvSpPr>
      <xdr:spPr bwMode="auto">
        <a:xfrm>
          <a:off x="3876675" y="6096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32</xdr:row>
      <xdr:rowOff>0</xdr:rowOff>
    </xdr:from>
    <xdr:ext cx="155575" cy="231775"/>
    <xdr:sp macro="" textlink="">
      <xdr:nvSpPr>
        <xdr:cNvPr id="396" name="TextBox 4608">
          <a:extLst>
            <a:ext uri="{FF2B5EF4-FFF2-40B4-BE49-F238E27FC236}">
              <a16:creationId xmlns:a16="http://schemas.microsoft.com/office/drawing/2014/main" id="{00000000-0008-0000-0800-00006E040000}"/>
            </a:ext>
          </a:extLst>
        </xdr:cNvPr>
        <xdr:cNvSpPr txBox="1">
          <a:spLocks noChangeArrowheads="1"/>
        </xdr:cNvSpPr>
      </xdr:nvSpPr>
      <xdr:spPr bwMode="auto">
        <a:xfrm>
          <a:off x="3876675" y="6096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32</xdr:row>
      <xdr:rowOff>0</xdr:rowOff>
    </xdr:from>
    <xdr:ext cx="155575" cy="231775"/>
    <xdr:sp macro="" textlink="">
      <xdr:nvSpPr>
        <xdr:cNvPr id="397" name="TextBox 4609">
          <a:extLst>
            <a:ext uri="{FF2B5EF4-FFF2-40B4-BE49-F238E27FC236}">
              <a16:creationId xmlns:a16="http://schemas.microsoft.com/office/drawing/2014/main" id="{00000000-0008-0000-0800-00006F040000}"/>
            </a:ext>
          </a:extLst>
        </xdr:cNvPr>
        <xdr:cNvSpPr txBox="1">
          <a:spLocks noChangeArrowheads="1"/>
        </xdr:cNvSpPr>
      </xdr:nvSpPr>
      <xdr:spPr bwMode="auto">
        <a:xfrm>
          <a:off x="3876675" y="6096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32</xdr:row>
      <xdr:rowOff>0</xdr:rowOff>
    </xdr:from>
    <xdr:ext cx="155575" cy="231775"/>
    <xdr:sp macro="" textlink="">
      <xdr:nvSpPr>
        <xdr:cNvPr id="398" name="TextBox 4610">
          <a:extLst>
            <a:ext uri="{FF2B5EF4-FFF2-40B4-BE49-F238E27FC236}">
              <a16:creationId xmlns:a16="http://schemas.microsoft.com/office/drawing/2014/main" id="{00000000-0008-0000-0800-000070040000}"/>
            </a:ext>
          </a:extLst>
        </xdr:cNvPr>
        <xdr:cNvSpPr txBox="1">
          <a:spLocks noChangeArrowheads="1"/>
        </xdr:cNvSpPr>
      </xdr:nvSpPr>
      <xdr:spPr bwMode="auto">
        <a:xfrm>
          <a:off x="3876675" y="6096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32</xdr:row>
      <xdr:rowOff>0</xdr:rowOff>
    </xdr:from>
    <xdr:ext cx="155575" cy="231775"/>
    <xdr:sp macro="" textlink="">
      <xdr:nvSpPr>
        <xdr:cNvPr id="399" name="TextBox 4611">
          <a:extLst>
            <a:ext uri="{FF2B5EF4-FFF2-40B4-BE49-F238E27FC236}">
              <a16:creationId xmlns:a16="http://schemas.microsoft.com/office/drawing/2014/main" id="{00000000-0008-0000-0800-000071040000}"/>
            </a:ext>
          </a:extLst>
        </xdr:cNvPr>
        <xdr:cNvSpPr txBox="1">
          <a:spLocks noChangeArrowheads="1"/>
        </xdr:cNvSpPr>
      </xdr:nvSpPr>
      <xdr:spPr bwMode="auto">
        <a:xfrm>
          <a:off x="3876675" y="6096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419100</xdr:colOff>
      <xdr:row>33</xdr:row>
      <xdr:rowOff>171450</xdr:rowOff>
    </xdr:from>
    <xdr:ext cx="85725" cy="225425"/>
    <xdr:sp macro="" textlink="">
      <xdr:nvSpPr>
        <xdr:cNvPr id="400" name="TextBox 4612">
          <a:extLst>
            <a:ext uri="{FF2B5EF4-FFF2-40B4-BE49-F238E27FC236}">
              <a16:creationId xmlns:a16="http://schemas.microsoft.com/office/drawing/2014/main" id="{00000000-0008-0000-0800-000072040000}"/>
            </a:ext>
          </a:extLst>
        </xdr:cNvPr>
        <xdr:cNvSpPr txBox="1">
          <a:spLocks noChangeArrowheads="1"/>
        </xdr:cNvSpPr>
      </xdr:nvSpPr>
      <xdr:spPr bwMode="auto">
        <a:xfrm>
          <a:off x="4076700" y="6457950"/>
          <a:ext cx="8572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0</xdr:rowOff>
    </xdr:from>
    <xdr:ext cx="155575" cy="231775"/>
    <xdr:sp macro="" textlink="">
      <xdr:nvSpPr>
        <xdr:cNvPr id="401" name="TextBox 4613">
          <a:extLst>
            <a:ext uri="{FF2B5EF4-FFF2-40B4-BE49-F238E27FC236}">
              <a16:creationId xmlns:a16="http://schemas.microsoft.com/office/drawing/2014/main" id="{00000000-0008-0000-0800-000073040000}"/>
            </a:ext>
          </a:extLst>
        </xdr:cNvPr>
        <xdr:cNvSpPr txBox="1">
          <a:spLocks noChangeArrowheads="1"/>
        </xdr:cNvSpPr>
      </xdr:nvSpPr>
      <xdr:spPr bwMode="auto">
        <a:xfrm>
          <a:off x="3876675" y="6286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0</xdr:rowOff>
    </xdr:from>
    <xdr:ext cx="155575" cy="231775"/>
    <xdr:sp macro="" textlink="">
      <xdr:nvSpPr>
        <xdr:cNvPr id="402" name="TextBox 4614">
          <a:extLst>
            <a:ext uri="{FF2B5EF4-FFF2-40B4-BE49-F238E27FC236}">
              <a16:creationId xmlns:a16="http://schemas.microsoft.com/office/drawing/2014/main" id="{00000000-0008-0000-0800-000074040000}"/>
            </a:ext>
          </a:extLst>
        </xdr:cNvPr>
        <xdr:cNvSpPr txBox="1">
          <a:spLocks noChangeArrowheads="1"/>
        </xdr:cNvSpPr>
      </xdr:nvSpPr>
      <xdr:spPr bwMode="auto">
        <a:xfrm>
          <a:off x="3876675" y="6286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0</xdr:rowOff>
    </xdr:from>
    <xdr:ext cx="155575" cy="231775"/>
    <xdr:sp macro="" textlink="">
      <xdr:nvSpPr>
        <xdr:cNvPr id="403" name="TextBox 4615">
          <a:extLst>
            <a:ext uri="{FF2B5EF4-FFF2-40B4-BE49-F238E27FC236}">
              <a16:creationId xmlns:a16="http://schemas.microsoft.com/office/drawing/2014/main" id="{00000000-0008-0000-0800-000075040000}"/>
            </a:ext>
          </a:extLst>
        </xdr:cNvPr>
        <xdr:cNvSpPr txBox="1">
          <a:spLocks noChangeArrowheads="1"/>
        </xdr:cNvSpPr>
      </xdr:nvSpPr>
      <xdr:spPr bwMode="auto">
        <a:xfrm>
          <a:off x="3876675" y="6286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0</xdr:rowOff>
    </xdr:from>
    <xdr:ext cx="155575" cy="231775"/>
    <xdr:sp macro="" textlink="">
      <xdr:nvSpPr>
        <xdr:cNvPr id="404" name="TextBox 4616">
          <a:extLst>
            <a:ext uri="{FF2B5EF4-FFF2-40B4-BE49-F238E27FC236}">
              <a16:creationId xmlns:a16="http://schemas.microsoft.com/office/drawing/2014/main" id="{00000000-0008-0000-0800-000076040000}"/>
            </a:ext>
          </a:extLst>
        </xdr:cNvPr>
        <xdr:cNvSpPr txBox="1">
          <a:spLocks noChangeArrowheads="1"/>
        </xdr:cNvSpPr>
      </xdr:nvSpPr>
      <xdr:spPr bwMode="auto">
        <a:xfrm>
          <a:off x="3876675" y="6286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33</xdr:row>
      <xdr:rowOff>0</xdr:rowOff>
    </xdr:from>
    <xdr:ext cx="155575" cy="231775"/>
    <xdr:sp macro="" textlink="">
      <xdr:nvSpPr>
        <xdr:cNvPr id="405" name="TextBox 4617">
          <a:extLst>
            <a:ext uri="{FF2B5EF4-FFF2-40B4-BE49-F238E27FC236}">
              <a16:creationId xmlns:a16="http://schemas.microsoft.com/office/drawing/2014/main" id="{00000000-0008-0000-0800-000077040000}"/>
            </a:ext>
          </a:extLst>
        </xdr:cNvPr>
        <xdr:cNvSpPr txBox="1">
          <a:spLocks noChangeArrowheads="1"/>
        </xdr:cNvSpPr>
      </xdr:nvSpPr>
      <xdr:spPr bwMode="auto">
        <a:xfrm>
          <a:off x="3876675" y="6286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0</xdr:colOff>
      <xdr:row>48</xdr:row>
      <xdr:rowOff>19050</xdr:rowOff>
    </xdr:from>
    <xdr:ext cx="374650" cy="85725"/>
    <xdr:sp macro="" textlink="">
      <xdr:nvSpPr>
        <xdr:cNvPr id="406" name="TextBox 4618">
          <a:extLst>
            <a:ext uri="{FF2B5EF4-FFF2-40B4-BE49-F238E27FC236}">
              <a16:creationId xmlns:a16="http://schemas.microsoft.com/office/drawing/2014/main" id="{00000000-0008-0000-0800-000078040000}"/>
            </a:ext>
          </a:extLst>
        </xdr:cNvPr>
        <xdr:cNvSpPr txBox="1">
          <a:spLocks noChangeArrowheads="1"/>
        </xdr:cNvSpPr>
      </xdr:nvSpPr>
      <xdr:spPr bwMode="auto">
        <a:xfrm>
          <a:off x="3657600" y="9163050"/>
          <a:ext cx="3746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07" name="TextBox 4619">
          <a:extLst>
            <a:ext uri="{FF2B5EF4-FFF2-40B4-BE49-F238E27FC236}">
              <a16:creationId xmlns:a16="http://schemas.microsoft.com/office/drawing/2014/main" id="{00000000-0008-0000-0800-00007904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08" name="TextBox 4620">
          <a:extLst>
            <a:ext uri="{FF2B5EF4-FFF2-40B4-BE49-F238E27FC236}">
              <a16:creationId xmlns:a16="http://schemas.microsoft.com/office/drawing/2014/main" id="{00000000-0008-0000-0800-00007A04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09" name="TextBox 4621">
          <a:extLst>
            <a:ext uri="{FF2B5EF4-FFF2-40B4-BE49-F238E27FC236}">
              <a16:creationId xmlns:a16="http://schemas.microsoft.com/office/drawing/2014/main" id="{00000000-0008-0000-0800-00007B04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10" name="TextBox 4622">
          <a:extLst>
            <a:ext uri="{FF2B5EF4-FFF2-40B4-BE49-F238E27FC236}">
              <a16:creationId xmlns:a16="http://schemas.microsoft.com/office/drawing/2014/main" id="{00000000-0008-0000-0800-00007C04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11" name="TextBox 4623">
          <a:extLst>
            <a:ext uri="{FF2B5EF4-FFF2-40B4-BE49-F238E27FC236}">
              <a16:creationId xmlns:a16="http://schemas.microsoft.com/office/drawing/2014/main" id="{00000000-0008-0000-0800-00007D04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34</xdr:row>
      <xdr:rowOff>0</xdr:rowOff>
    </xdr:from>
    <xdr:ext cx="155575" cy="231775"/>
    <xdr:sp macro="" textlink="">
      <xdr:nvSpPr>
        <xdr:cNvPr id="412" name="TextBox 4624">
          <a:extLst>
            <a:ext uri="{FF2B5EF4-FFF2-40B4-BE49-F238E27FC236}">
              <a16:creationId xmlns:a16="http://schemas.microsoft.com/office/drawing/2014/main" id="{00000000-0008-0000-0800-00007E040000}"/>
            </a:ext>
          </a:extLst>
        </xdr:cNvPr>
        <xdr:cNvSpPr txBox="1">
          <a:spLocks noChangeArrowheads="1"/>
        </xdr:cNvSpPr>
      </xdr:nvSpPr>
      <xdr:spPr bwMode="auto">
        <a:xfrm>
          <a:off x="3876675" y="6477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413" name="TextBox 4625">
          <a:extLst>
            <a:ext uri="{FF2B5EF4-FFF2-40B4-BE49-F238E27FC236}">
              <a16:creationId xmlns:a16="http://schemas.microsoft.com/office/drawing/2014/main" id="{00000000-0008-0000-0800-00007F04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414" name="TextBox 4626">
          <a:extLst>
            <a:ext uri="{FF2B5EF4-FFF2-40B4-BE49-F238E27FC236}">
              <a16:creationId xmlns:a16="http://schemas.microsoft.com/office/drawing/2014/main" id="{00000000-0008-0000-0800-00008004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415" name="TextBox 4627">
          <a:extLst>
            <a:ext uri="{FF2B5EF4-FFF2-40B4-BE49-F238E27FC236}">
              <a16:creationId xmlns:a16="http://schemas.microsoft.com/office/drawing/2014/main" id="{00000000-0008-0000-0800-00008104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416" name="TextBox 4628">
          <a:extLst>
            <a:ext uri="{FF2B5EF4-FFF2-40B4-BE49-F238E27FC236}">
              <a16:creationId xmlns:a16="http://schemas.microsoft.com/office/drawing/2014/main" id="{00000000-0008-0000-0800-00008204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417" name="TextBox 4629">
          <a:extLst>
            <a:ext uri="{FF2B5EF4-FFF2-40B4-BE49-F238E27FC236}">
              <a16:creationId xmlns:a16="http://schemas.microsoft.com/office/drawing/2014/main" id="{00000000-0008-0000-0800-00008304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35</xdr:row>
      <xdr:rowOff>0</xdr:rowOff>
    </xdr:from>
    <xdr:ext cx="155575" cy="231775"/>
    <xdr:sp macro="" textlink="">
      <xdr:nvSpPr>
        <xdr:cNvPr id="418" name="TextBox 4630">
          <a:extLst>
            <a:ext uri="{FF2B5EF4-FFF2-40B4-BE49-F238E27FC236}">
              <a16:creationId xmlns:a16="http://schemas.microsoft.com/office/drawing/2014/main" id="{00000000-0008-0000-0800-000084040000}"/>
            </a:ext>
          </a:extLst>
        </xdr:cNvPr>
        <xdr:cNvSpPr txBox="1">
          <a:spLocks noChangeArrowheads="1"/>
        </xdr:cNvSpPr>
      </xdr:nvSpPr>
      <xdr:spPr bwMode="auto">
        <a:xfrm>
          <a:off x="3876675" y="6667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231775"/>
    <xdr:sp macro="" textlink="">
      <xdr:nvSpPr>
        <xdr:cNvPr id="419" name="TextBox 4631">
          <a:extLst>
            <a:ext uri="{FF2B5EF4-FFF2-40B4-BE49-F238E27FC236}">
              <a16:creationId xmlns:a16="http://schemas.microsoft.com/office/drawing/2014/main" id="{00000000-0008-0000-0800-000085040000}"/>
            </a:ext>
          </a:extLst>
        </xdr:cNvPr>
        <xdr:cNvSpPr txBox="1">
          <a:spLocks noChangeArrowheads="1"/>
        </xdr:cNvSpPr>
      </xdr:nvSpPr>
      <xdr:spPr bwMode="auto">
        <a:xfrm>
          <a:off x="3876675" y="6858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231775"/>
    <xdr:sp macro="" textlink="">
      <xdr:nvSpPr>
        <xdr:cNvPr id="420" name="TextBox 4632">
          <a:extLst>
            <a:ext uri="{FF2B5EF4-FFF2-40B4-BE49-F238E27FC236}">
              <a16:creationId xmlns:a16="http://schemas.microsoft.com/office/drawing/2014/main" id="{00000000-0008-0000-0800-000086040000}"/>
            </a:ext>
          </a:extLst>
        </xdr:cNvPr>
        <xdr:cNvSpPr txBox="1">
          <a:spLocks noChangeArrowheads="1"/>
        </xdr:cNvSpPr>
      </xdr:nvSpPr>
      <xdr:spPr bwMode="auto">
        <a:xfrm>
          <a:off x="3876675" y="6858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231775"/>
    <xdr:sp macro="" textlink="">
      <xdr:nvSpPr>
        <xdr:cNvPr id="421" name="TextBox 4633">
          <a:extLst>
            <a:ext uri="{FF2B5EF4-FFF2-40B4-BE49-F238E27FC236}">
              <a16:creationId xmlns:a16="http://schemas.microsoft.com/office/drawing/2014/main" id="{00000000-0008-0000-0800-000087040000}"/>
            </a:ext>
          </a:extLst>
        </xdr:cNvPr>
        <xdr:cNvSpPr txBox="1">
          <a:spLocks noChangeArrowheads="1"/>
        </xdr:cNvSpPr>
      </xdr:nvSpPr>
      <xdr:spPr bwMode="auto">
        <a:xfrm>
          <a:off x="3876675" y="6858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231775"/>
    <xdr:sp macro="" textlink="">
      <xdr:nvSpPr>
        <xdr:cNvPr id="422" name="TextBox 4634">
          <a:extLst>
            <a:ext uri="{FF2B5EF4-FFF2-40B4-BE49-F238E27FC236}">
              <a16:creationId xmlns:a16="http://schemas.microsoft.com/office/drawing/2014/main" id="{00000000-0008-0000-0800-000088040000}"/>
            </a:ext>
          </a:extLst>
        </xdr:cNvPr>
        <xdr:cNvSpPr txBox="1">
          <a:spLocks noChangeArrowheads="1"/>
        </xdr:cNvSpPr>
      </xdr:nvSpPr>
      <xdr:spPr bwMode="auto">
        <a:xfrm>
          <a:off x="3876675" y="6858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231775"/>
    <xdr:sp macro="" textlink="">
      <xdr:nvSpPr>
        <xdr:cNvPr id="423" name="TextBox 4635">
          <a:extLst>
            <a:ext uri="{FF2B5EF4-FFF2-40B4-BE49-F238E27FC236}">
              <a16:creationId xmlns:a16="http://schemas.microsoft.com/office/drawing/2014/main" id="{00000000-0008-0000-0800-000089040000}"/>
            </a:ext>
          </a:extLst>
        </xdr:cNvPr>
        <xdr:cNvSpPr txBox="1">
          <a:spLocks noChangeArrowheads="1"/>
        </xdr:cNvSpPr>
      </xdr:nvSpPr>
      <xdr:spPr bwMode="auto">
        <a:xfrm>
          <a:off x="3876675" y="6858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36</xdr:row>
      <xdr:rowOff>0</xdr:rowOff>
    </xdr:from>
    <xdr:ext cx="155575" cy="231775"/>
    <xdr:sp macro="" textlink="">
      <xdr:nvSpPr>
        <xdr:cNvPr id="424" name="TextBox 4636">
          <a:extLst>
            <a:ext uri="{FF2B5EF4-FFF2-40B4-BE49-F238E27FC236}">
              <a16:creationId xmlns:a16="http://schemas.microsoft.com/office/drawing/2014/main" id="{00000000-0008-0000-0800-00008A040000}"/>
            </a:ext>
          </a:extLst>
        </xdr:cNvPr>
        <xdr:cNvSpPr txBox="1">
          <a:spLocks noChangeArrowheads="1"/>
        </xdr:cNvSpPr>
      </xdr:nvSpPr>
      <xdr:spPr bwMode="auto">
        <a:xfrm>
          <a:off x="3876675" y="6858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184150"/>
    <xdr:sp macro="" textlink="">
      <xdr:nvSpPr>
        <xdr:cNvPr id="425" name="TextBox 4637">
          <a:extLst>
            <a:ext uri="{FF2B5EF4-FFF2-40B4-BE49-F238E27FC236}">
              <a16:creationId xmlns:a16="http://schemas.microsoft.com/office/drawing/2014/main" id="{00000000-0008-0000-0800-00008B040000}"/>
            </a:ext>
          </a:extLst>
        </xdr:cNvPr>
        <xdr:cNvSpPr txBox="1">
          <a:spLocks noChangeArrowheads="1"/>
        </xdr:cNvSpPr>
      </xdr:nvSpPr>
      <xdr:spPr bwMode="auto">
        <a:xfrm>
          <a:off x="3876675" y="7048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184150"/>
    <xdr:sp macro="" textlink="">
      <xdr:nvSpPr>
        <xdr:cNvPr id="426" name="TextBox 4638">
          <a:extLst>
            <a:ext uri="{FF2B5EF4-FFF2-40B4-BE49-F238E27FC236}">
              <a16:creationId xmlns:a16="http://schemas.microsoft.com/office/drawing/2014/main" id="{00000000-0008-0000-0800-00008C040000}"/>
            </a:ext>
          </a:extLst>
        </xdr:cNvPr>
        <xdr:cNvSpPr txBox="1">
          <a:spLocks noChangeArrowheads="1"/>
        </xdr:cNvSpPr>
      </xdr:nvSpPr>
      <xdr:spPr bwMode="auto">
        <a:xfrm>
          <a:off x="3876675" y="7048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184150"/>
    <xdr:sp macro="" textlink="">
      <xdr:nvSpPr>
        <xdr:cNvPr id="427" name="TextBox 4639">
          <a:extLst>
            <a:ext uri="{FF2B5EF4-FFF2-40B4-BE49-F238E27FC236}">
              <a16:creationId xmlns:a16="http://schemas.microsoft.com/office/drawing/2014/main" id="{00000000-0008-0000-0800-00008D040000}"/>
            </a:ext>
          </a:extLst>
        </xdr:cNvPr>
        <xdr:cNvSpPr txBox="1">
          <a:spLocks noChangeArrowheads="1"/>
        </xdr:cNvSpPr>
      </xdr:nvSpPr>
      <xdr:spPr bwMode="auto">
        <a:xfrm>
          <a:off x="3876675" y="7048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184150"/>
    <xdr:sp macro="" textlink="">
      <xdr:nvSpPr>
        <xdr:cNvPr id="428" name="TextBox 4640">
          <a:extLst>
            <a:ext uri="{FF2B5EF4-FFF2-40B4-BE49-F238E27FC236}">
              <a16:creationId xmlns:a16="http://schemas.microsoft.com/office/drawing/2014/main" id="{00000000-0008-0000-0800-00008E040000}"/>
            </a:ext>
          </a:extLst>
        </xdr:cNvPr>
        <xdr:cNvSpPr txBox="1">
          <a:spLocks noChangeArrowheads="1"/>
        </xdr:cNvSpPr>
      </xdr:nvSpPr>
      <xdr:spPr bwMode="auto">
        <a:xfrm>
          <a:off x="3876675" y="7048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184150"/>
    <xdr:sp macro="" textlink="">
      <xdr:nvSpPr>
        <xdr:cNvPr id="429" name="TextBox 4641">
          <a:extLst>
            <a:ext uri="{FF2B5EF4-FFF2-40B4-BE49-F238E27FC236}">
              <a16:creationId xmlns:a16="http://schemas.microsoft.com/office/drawing/2014/main" id="{00000000-0008-0000-0800-00008F040000}"/>
            </a:ext>
          </a:extLst>
        </xdr:cNvPr>
        <xdr:cNvSpPr txBox="1">
          <a:spLocks noChangeArrowheads="1"/>
        </xdr:cNvSpPr>
      </xdr:nvSpPr>
      <xdr:spPr bwMode="auto">
        <a:xfrm>
          <a:off x="3876675" y="7048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55575" cy="184150"/>
    <xdr:sp macro="" textlink="">
      <xdr:nvSpPr>
        <xdr:cNvPr id="430" name="TextBox 4642">
          <a:extLst>
            <a:ext uri="{FF2B5EF4-FFF2-40B4-BE49-F238E27FC236}">
              <a16:creationId xmlns:a16="http://schemas.microsoft.com/office/drawing/2014/main" id="{00000000-0008-0000-0800-000090040000}"/>
            </a:ext>
          </a:extLst>
        </xdr:cNvPr>
        <xdr:cNvSpPr txBox="1">
          <a:spLocks noChangeArrowheads="1"/>
        </xdr:cNvSpPr>
      </xdr:nvSpPr>
      <xdr:spPr bwMode="auto">
        <a:xfrm>
          <a:off x="3876675" y="7048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431" name="TextBox 4643">
          <a:extLst>
            <a:ext uri="{FF2B5EF4-FFF2-40B4-BE49-F238E27FC236}">
              <a16:creationId xmlns:a16="http://schemas.microsoft.com/office/drawing/2014/main" id="{00000000-0008-0000-0800-00009104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432" name="TextBox 4644">
          <a:extLst>
            <a:ext uri="{FF2B5EF4-FFF2-40B4-BE49-F238E27FC236}">
              <a16:creationId xmlns:a16="http://schemas.microsoft.com/office/drawing/2014/main" id="{00000000-0008-0000-0800-00009204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433" name="TextBox 4645">
          <a:extLst>
            <a:ext uri="{FF2B5EF4-FFF2-40B4-BE49-F238E27FC236}">
              <a16:creationId xmlns:a16="http://schemas.microsoft.com/office/drawing/2014/main" id="{00000000-0008-0000-0800-00009304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434" name="TextBox 4646">
          <a:extLst>
            <a:ext uri="{FF2B5EF4-FFF2-40B4-BE49-F238E27FC236}">
              <a16:creationId xmlns:a16="http://schemas.microsoft.com/office/drawing/2014/main" id="{00000000-0008-0000-0800-00009404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435" name="TextBox 4647">
          <a:extLst>
            <a:ext uri="{FF2B5EF4-FFF2-40B4-BE49-F238E27FC236}">
              <a16:creationId xmlns:a16="http://schemas.microsoft.com/office/drawing/2014/main" id="{00000000-0008-0000-0800-00009504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9525"/>
    <xdr:sp macro="" textlink="">
      <xdr:nvSpPr>
        <xdr:cNvPr id="436" name="TextBox 4648">
          <a:extLst>
            <a:ext uri="{FF2B5EF4-FFF2-40B4-BE49-F238E27FC236}">
              <a16:creationId xmlns:a16="http://schemas.microsoft.com/office/drawing/2014/main" id="{00000000-0008-0000-0800-000096040000}"/>
            </a:ext>
          </a:extLst>
        </xdr:cNvPr>
        <xdr:cNvSpPr txBox="1">
          <a:spLocks noChangeArrowheads="1"/>
        </xdr:cNvSpPr>
      </xdr:nvSpPr>
      <xdr:spPr bwMode="auto">
        <a:xfrm>
          <a:off x="3876675" y="7620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231775"/>
    <xdr:sp macro="" textlink="">
      <xdr:nvSpPr>
        <xdr:cNvPr id="437" name="TextBox 4649">
          <a:extLst>
            <a:ext uri="{FF2B5EF4-FFF2-40B4-BE49-F238E27FC236}">
              <a16:creationId xmlns:a16="http://schemas.microsoft.com/office/drawing/2014/main" id="{00000000-0008-0000-0800-000097040000}"/>
            </a:ext>
          </a:extLst>
        </xdr:cNvPr>
        <xdr:cNvSpPr txBox="1">
          <a:spLocks noChangeArrowheads="1"/>
        </xdr:cNvSpPr>
      </xdr:nvSpPr>
      <xdr:spPr bwMode="auto">
        <a:xfrm>
          <a:off x="3876675" y="7429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231775"/>
    <xdr:sp macro="" textlink="">
      <xdr:nvSpPr>
        <xdr:cNvPr id="438" name="TextBox 4650">
          <a:extLst>
            <a:ext uri="{FF2B5EF4-FFF2-40B4-BE49-F238E27FC236}">
              <a16:creationId xmlns:a16="http://schemas.microsoft.com/office/drawing/2014/main" id="{00000000-0008-0000-0800-000098040000}"/>
            </a:ext>
          </a:extLst>
        </xdr:cNvPr>
        <xdr:cNvSpPr txBox="1">
          <a:spLocks noChangeArrowheads="1"/>
        </xdr:cNvSpPr>
      </xdr:nvSpPr>
      <xdr:spPr bwMode="auto">
        <a:xfrm>
          <a:off x="3876675" y="7429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231775"/>
    <xdr:sp macro="" textlink="">
      <xdr:nvSpPr>
        <xdr:cNvPr id="439" name="TextBox 4651">
          <a:extLst>
            <a:ext uri="{FF2B5EF4-FFF2-40B4-BE49-F238E27FC236}">
              <a16:creationId xmlns:a16="http://schemas.microsoft.com/office/drawing/2014/main" id="{00000000-0008-0000-0800-000099040000}"/>
            </a:ext>
          </a:extLst>
        </xdr:cNvPr>
        <xdr:cNvSpPr txBox="1">
          <a:spLocks noChangeArrowheads="1"/>
        </xdr:cNvSpPr>
      </xdr:nvSpPr>
      <xdr:spPr bwMode="auto">
        <a:xfrm>
          <a:off x="3876675" y="7429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231775"/>
    <xdr:sp macro="" textlink="">
      <xdr:nvSpPr>
        <xdr:cNvPr id="440" name="TextBox 4652">
          <a:extLst>
            <a:ext uri="{FF2B5EF4-FFF2-40B4-BE49-F238E27FC236}">
              <a16:creationId xmlns:a16="http://schemas.microsoft.com/office/drawing/2014/main" id="{00000000-0008-0000-0800-00009A040000}"/>
            </a:ext>
          </a:extLst>
        </xdr:cNvPr>
        <xdr:cNvSpPr txBox="1">
          <a:spLocks noChangeArrowheads="1"/>
        </xdr:cNvSpPr>
      </xdr:nvSpPr>
      <xdr:spPr bwMode="auto">
        <a:xfrm>
          <a:off x="3876675" y="7429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231775"/>
    <xdr:sp macro="" textlink="">
      <xdr:nvSpPr>
        <xdr:cNvPr id="441" name="TextBox 4653">
          <a:extLst>
            <a:ext uri="{FF2B5EF4-FFF2-40B4-BE49-F238E27FC236}">
              <a16:creationId xmlns:a16="http://schemas.microsoft.com/office/drawing/2014/main" id="{00000000-0008-0000-0800-00009B040000}"/>
            </a:ext>
          </a:extLst>
        </xdr:cNvPr>
        <xdr:cNvSpPr txBox="1">
          <a:spLocks noChangeArrowheads="1"/>
        </xdr:cNvSpPr>
      </xdr:nvSpPr>
      <xdr:spPr bwMode="auto">
        <a:xfrm>
          <a:off x="3876675" y="7429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39</xdr:row>
      <xdr:rowOff>0</xdr:rowOff>
    </xdr:from>
    <xdr:ext cx="155575" cy="231775"/>
    <xdr:sp macro="" textlink="">
      <xdr:nvSpPr>
        <xdr:cNvPr id="442" name="TextBox 4654">
          <a:extLst>
            <a:ext uri="{FF2B5EF4-FFF2-40B4-BE49-F238E27FC236}">
              <a16:creationId xmlns:a16="http://schemas.microsoft.com/office/drawing/2014/main" id="{00000000-0008-0000-0800-00009C040000}"/>
            </a:ext>
          </a:extLst>
        </xdr:cNvPr>
        <xdr:cNvSpPr txBox="1">
          <a:spLocks noChangeArrowheads="1"/>
        </xdr:cNvSpPr>
      </xdr:nvSpPr>
      <xdr:spPr bwMode="auto">
        <a:xfrm>
          <a:off x="3876675" y="74295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231775"/>
    <xdr:sp macro="" textlink="">
      <xdr:nvSpPr>
        <xdr:cNvPr id="443" name="TextBox 4655">
          <a:extLst>
            <a:ext uri="{FF2B5EF4-FFF2-40B4-BE49-F238E27FC236}">
              <a16:creationId xmlns:a16="http://schemas.microsoft.com/office/drawing/2014/main" id="{00000000-0008-0000-0800-00009D040000}"/>
            </a:ext>
          </a:extLst>
        </xdr:cNvPr>
        <xdr:cNvSpPr txBox="1">
          <a:spLocks noChangeArrowheads="1"/>
        </xdr:cNvSpPr>
      </xdr:nvSpPr>
      <xdr:spPr bwMode="auto">
        <a:xfrm>
          <a:off x="3876675" y="7620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231775"/>
    <xdr:sp macro="" textlink="">
      <xdr:nvSpPr>
        <xdr:cNvPr id="444" name="TextBox 4656">
          <a:extLst>
            <a:ext uri="{FF2B5EF4-FFF2-40B4-BE49-F238E27FC236}">
              <a16:creationId xmlns:a16="http://schemas.microsoft.com/office/drawing/2014/main" id="{00000000-0008-0000-0800-00009E040000}"/>
            </a:ext>
          </a:extLst>
        </xdr:cNvPr>
        <xdr:cNvSpPr txBox="1">
          <a:spLocks noChangeArrowheads="1"/>
        </xdr:cNvSpPr>
      </xdr:nvSpPr>
      <xdr:spPr bwMode="auto">
        <a:xfrm>
          <a:off x="3876675" y="7620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231775"/>
    <xdr:sp macro="" textlink="">
      <xdr:nvSpPr>
        <xdr:cNvPr id="445" name="TextBox 4657">
          <a:extLst>
            <a:ext uri="{FF2B5EF4-FFF2-40B4-BE49-F238E27FC236}">
              <a16:creationId xmlns:a16="http://schemas.microsoft.com/office/drawing/2014/main" id="{00000000-0008-0000-0800-00009F040000}"/>
            </a:ext>
          </a:extLst>
        </xdr:cNvPr>
        <xdr:cNvSpPr txBox="1">
          <a:spLocks noChangeArrowheads="1"/>
        </xdr:cNvSpPr>
      </xdr:nvSpPr>
      <xdr:spPr bwMode="auto">
        <a:xfrm>
          <a:off x="3876675" y="7620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55575" cy="231775"/>
    <xdr:sp macro="" textlink="">
      <xdr:nvSpPr>
        <xdr:cNvPr id="446" name="TextBox 4658">
          <a:extLst>
            <a:ext uri="{FF2B5EF4-FFF2-40B4-BE49-F238E27FC236}">
              <a16:creationId xmlns:a16="http://schemas.microsoft.com/office/drawing/2014/main" id="{00000000-0008-0000-0800-0000A0040000}"/>
            </a:ext>
          </a:extLst>
        </xdr:cNvPr>
        <xdr:cNvSpPr txBox="1">
          <a:spLocks noChangeArrowheads="1"/>
        </xdr:cNvSpPr>
      </xdr:nvSpPr>
      <xdr:spPr bwMode="auto">
        <a:xfrm>
          <a:off x="3876675" y="762000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419100</xdr:colOff>
      <xdr:row>42</xdr:row>
      <xdr:rowOff>57150</xdr:rowOff>
    </xdr:from>
    <xdr:ext cx="85725" cy="85725"/>
    <xdr:sp macro="" textlink="">
      <xdr:nvSpPr>
        <xdr:cNvPr id="447" name="TextBox 4659">
          <a:extLst>
            <a:ext uri="{FF2B5EF4-FFF2-40B4-BE49-F238E27FC236}">
              <a16:creationId xmlns:a16="http://schemas.microsoft.com/office/drawing/2014/main" id="{00000000-0008-0000-0800-0000A1040000}"/>
            </a:ext>
          </a:extLst>
        </xdr:cNvPr>
        <xdr:cNvSpPr txBox="1">
          <a:spLocks noChangeArrowheads="1"/>
        </xdr:cNvSpPr>
      </xdr:nvSpPr>
      <xdr:spPr bwMode="auto">
        <a:xfrm>
          <a:off x="4076700" y="8058150"/>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200025</xdr:colOff>
      <xdr:row>43</xdr:row>
      <xdr:rowOff>142875</xdr:rowOff>
    </xdr:from>
    <xdr:ext cx="174625" cy="225425"/>
    <xdr:sp macro="" textlink="">
      <xdr:nvSpPr>
        <xdr:cNvPr id="448" name="TextBox 4660">
          <a:extLst>
            <a:ext uri="{FF2B5EF4-FFF2-40B4-BE49-F238E27FC236}">
              <a16:creationId xmlns:a16="http://schemas.microsoft.com/office/drawing/2014/main" id="{00000000-0008-0000-0800-0000A2040000}"/>
            </a:ext>
          </a:extLst>
        </xdr:cNvPr>
        <xdr:cNvSpPr txBox="1">
          <a:spLocks noChangeArrowheads="1"/>
        </xdr:cNvSpPr>
      </xdr:nvSpPr>
      <xdr:spPr bwMode="auto">
        <a:xfrm>
          <a:off x="3857625" y="8334375"/>
          <a:ext cx="17462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55575" cy="184150"/>
    <xdr:sp macro="" textlink="">
      <xdr:nvSpPr>
        <xdr:cNvPr id="449" name="TextBox 4661">
          <a:extLst>
            <a:ext uri="{FF2B5EF4-FFF2-40B4-BE49-F238E27FC236}">
              <a16:creationId xmlns:a16="http://schemas.microsoft.com/office/drawing/2014/main" id="{00000000-0008-0000-0800-0000A3040000}"/>
            </a:ext>
          </a:extLst>
        </xdr:cNvPr>
        <xdr:cNvSpPr txBox="1">
          <a:spLocks noChangeArrowheads="1"/>
        </xdr:cNvSpPr>
      </xdr:nvSpPr>
      <xdr:spPr bwMode="auto">
        <a:xfrm>
          <a:off x="3876675" y="781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55575" cy="184150"/>
    <xdr:sp macro="" textlink="">
      <xdr:nvSpPr>
        <xdr:cNvPr id="450" name="TextBox 4662">
          <a:extLst>
            <a:ext uri="{FF2B5EF4-FFF2-40B4-BE49-F238E27FC236}">
              <a16:creationId xmlns:a16="http://schemas.microsoft.com/office/drawing/2014/main" id="{00000000-0008-0000-0800-0000A4040000}"/>
            </a:ext>
          </a:extLst>
        </xdr:cNvPr>
        <xdr:cNvSpPr txBox="1">
          <a:spLocks noChangeArrowheads="1"/>
        </xdr:cNvSpPr>
      </xdr:nvSpPr>
      <xdr:spPr bwMode="auto">
        <a:xfrm>
          <a:off x="3876675" y="781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55575" cy="184150"/>
    <xdr:sp macro="" textlink="">
      <xdr:nvSpPr>
        <xdr:cNvPr id="451" name="TextBox 4663">
          <a:extLst>
            <a:ext uri="{FF2B5EF4-FFF2-40B4-BE49-F238E27FC236}">
              <a16:creationId xmlns:a16="http://schemas.microsoft.com/office/drawing/2014/main" id="{00000000-0008-0000-0800-0000A5040000}"/>
            </a:ext>
          </a:extLst>
        </xdr:cNvPr>
        <xdr:cNvSpPr txBox="1">
          <a:spLocks noChangeArrowheads="1"/>
        </xdr:cNvSpPr>
      </xdr:nvSpPr>
      <xdr:spPr bwMode="auto">
        <a:xfrm>
          <a:off x="3876675" y="781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55575" cy="184150"/>
    <xdr:sp macro="" textlink="">
      <xdr:nvSpPr>
        <xdr:cNvPr id="452" name="TextBox 4664">
          <a:extLst>
            <a:ext uri="{FF2B5EF4-FFF2-40B4-BE49-F238E27FC236}">
              <a16:creationId xmlns:a16="http://schemas.microsoft.com/office/drawing/2014/main" id="{00000000-0008-0000-0800-0000A6040000}"/>
            </a:ext>
          </a:extLst>
        </xdr:cNvPr>
        <xdr:cNvSpPr txBox="1">
          <a:spLocks noChangeArrowheads="1"/>
        </xdr:cNvSpPr>
      </xdr:nvSpPr>
      <xdr:spPr bwMode="auto">
        <a:xfrm>
          <a:off x="3876675" y="781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55575" cy="184150"/>
    <xdr:sp macro="" textlink="">
      <xdr:nvSpPr>
        <xdr:cNvPr id="453" name="TextBox 4665">
          <a:extLst>
            <a:ext uri="{FF2B5EF4-FFF2-40B4-BE49-F238E27FC236}">
              <a16:creationId xmlns:a16="http://schemas.microsoft.com/office/drawing/2014/main" id="{00000000-0008-0000-0800-0000A7040000}"/>
            </a:ext>
          </a:extLst>
        </xdr:cNvPr>
        <xdr:cNvSpPr txBox="1">
          <a:spLocks noChangeArrowheads="1"/>
        </xdr:cNvSpPr>
      </xdr:nvSpPr>
      <xdr:spPr bwMode="auto">
        <a:xfrm>
          <a:off x="3876675" y="781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55575" cy="184150"/>
    <xdr:sp macro="" textlink="">
      <xdr:nvSpPr>
        <xdr:cNvPr id="454" name="TextBox 4666">
          <a:extLst>
            <a:ext uri="{FF2B5EF4-FFF2-40B4-BE49-F238E27FC236}">
              <a16:creationId xmlns:a16="http://schemas.microsoft.com/office/drawing/2014/main" id="{00000000-0008-0000-0800-0000A8040000}"/>
            </a:ext>
          </a:extLst>
        </xdr:cNvPr>
        <xdr:cNvSpPr txBox="1">
          <a:spLocks noChangeArrowheads="1"/>
        </xdr:cNvSpPr>
      </xdr:nvSpPr>
      <xdr:spPr bwMode="auto">
        <a:xfrm>
          <a:off x="3876675" y="781050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9525"/>
    <xdr:sp macro="" textlink="">
      <xdr:nvSpPr>
        <xdr:cNvPr id="455" name="TextBox 4667">
          <a:extLst>
            <a:ext uri="{FF2B5EF4-FFF2-40B4-BE49-F238E27FC236}">
              <a16:creationId xmlns:a16="http://schemas.microsoft.com/office/drawing/2014/main" id="{00000000-0008-0000-0800-0000A9040000}"/>
            </a:ext>
          </a:extLst>
        </xdr:cNvPr>
        <xdr:cNvSpPr txBox="1">
          <a:spLocks noChangeArrowheads="1"/>
        </xdr:cNvSpPr>
      </xdr:nvSpPr>
      <xdr:spPr bwMode="auto">
        <a:xfrm>
          <a:off x="3876675" y="8010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9525"/>
    <xdr:sp macro="" textlink="">
      <xdr:nvSpPr>
        <xdr:cNvPr id="456" name="TextBox 4668">
          <a:extLst>
            <a:ext uri="{FF2B5EF4-FFF2-40B4-BE49-F238E27FC236}">
              <a16:creationId xmlns:a16="http://schemas.microsoft.com/office/drawing/2014/main" id="{00000000-0008-0000-0800-0000AA040000}"/>
            </a:ext>
          </a:extLst>
        </xdr:cNvPr>
        <xdr:cNvSpPr txBox="1">
          <a:spLocks noChangeArrowheads="1"/>
        </xdr:cNvSpPr>
      </xdr:nvSpPr>
      <xdr:spPr bwMode="auto">
        <a:xfrm>
          <a:off x="3876675" y="8010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9525"/>
    <xdr:sp macro="" textlink="">
      <xdr:nvSpPr>
        <xdr:cNvPr id="457" name="TextBox 4669">
          <a:extLst>
            <a:ext uri="{FF2B5EF4-FFF2-40B4-BE49-F238E27FC236}">
              <a16:creationId xmlns:a16="http://schemas.microsoft.com/office/drawing/2014/main" id="{00000000-0008-0000-0800-0000AB040000}"/>
            </a:ext>
          </a:extLst>
        </xdr:cNvPr>
        <xdr:cNvSpPr txBox="1">
          <a:spLocks noChangeArrowheads="1"/>
        </xdr:cNvSpPr>
      </xdr:nvSpPr>
      <xdr:spPr bwMode="auto">
        <a:xfrm>
          <a:off x="3876675" y="8010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9525"/>
    <xdr:sp macro="" textlink="">
      <xdr:nvSpPr>
        <xdr:cNvPr id="458" name="TextBox 4670">
          <a:extLst>
            <a:ext uri="{FF2B5EF4-FFF2-40B4-BE49-F238E27FC236}">
              <a16:creationId xmlns:a16="http://schemas.microsoft.com/office/drawing/2014/main" id="{00000000-0008-0000-0800-0000AC040000}"/>
            </a:ext>
          </a:extLst>
        </xdr:cNvPr>
        <xdr:cNvSpPr txBox="1">
          <a:spLocks noChangeArrowheads="1"/>
        </xdr:cNvSpPr>
      </xdr:nvSpPr>
      <xdr:spPr bwMode="auto">
        <a:xfrm>
          <a:off x="3876675" y="8010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9525"/>
    <xdr:sp macro="" textlink="">
      <xdr:nvSpPr>
        <xdr:cNvPr id="459" name="TextBox 4671">
          <a:extLst>
            <a:ext uri="{FF2B5EF4-FFF2-40B4-BE49-F238E27FC236}">
              <a16:creationId xmlns:a16="http://schemas.microsoft.com/office/drawing/2014/main" id="{00000000-0008-0000-0800-0000AD040000}"/>
            </a:ext>
          </a:extLst>
        </xdr:cNvPr>
        <xdr:cNvSpPr txBox="1">
          <a:spLocks noChangeArrowheads="1"/>
        </xdr:cNvSpPr>
      </xdr:nvSpPr>
      <xdr:spPr bwMode="auto">
        <a:xfrm>
          <a:off x="3876675" y="8010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55575" cy="9525"/>
    <xdr:sp macro="" textlink="">
      <xdr:nvSpPr>
        <xdr:cNvPr id="460" name="TextBox 4672">
          <a:extLst>
            <a:ext uri="{FF2B5EF4-FFF2-40B4-BE49-F238E27FC236}">
              <a16:creationId xmlns:a16="http://schemas.microsoft.com/office/drawing/2014/main" id="{00000000-0008-0000-0800-0000AE040000}"/>
            </a:ext>
          </a:extLst>
        </xdr:cNvPr>
        <xdr:cNvSpPr txBox="1">
          <a:spLocks noChangeArrowheads="1"/>
        </xdr:cNvSpPr>
      </xdr:nvSpPr>
      <xdr:spPr bwMode="auto">
        <a:xfrm>
          <a:off x="3876675" y="80105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43</xdr:row>
      <xdr:rowOff>9525</xdr:rowOff>
    </xdr:from>
    <xdr:ext cx="155575" cy="231775"/>
    <xdr:sp macro="" textlink="">
      <xdr:nvSpPr>
        <xdr:cNvPr id="461" name="TextBox 4673">
          <a:extLst>
            <a:ext uri="{FF2B5EF4-FFF2-40B4-BE49-F238E27FC236}">
              <a16:creationId xmlns:a16="http://schemas.microsoft.com/office/drawing/2014/main" id="{00000000-0008-0000-0800-0000AF040000}"/>
            </a:ext>
          </a:extLst>
        </xdr:cNvPr>
        <xdr:cNvSpPr txBox="1">
          <a:spLocks noChangeArrowheads="1"/>
        </xdr:cNvSpPr>
      </xdr:nvSpPr>
      <xdr:spPr bwMode="auto">
        <a:xfrm>
          <a:off x="3876675" y="8201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43</xdr:row>
      <xdr:rowOff>9525</xdr:rowOff>
    </xdr:from>
    <xdr:ext cx="155575" cy="231775"/>
    <xdr:sp macro="" textlink="">
      <xdr:nvSpPr>
        <xdr:cNvPr id="462" name="TextBox 4674">
          <a:extLst>
            <a:ext uri="{FF2B5EF4-FFF2-40B4-BE49-F238E27FC236}">
              <a16:creationId xmlns:a16="http://schemas.microsoft.com/office/drawing/2014/main" id="{00000000-0008-0000-0800-0000B0040000}"/>
            </a:ext>
          </a:extLst>
        </xdr:cNvPr>
        <xdr:cNvSpPr txBox="1">
          <a:spLocks noChangeArrowheads="1"/>
        </xdr:cNvSpPr>
      </xdr:nvSpPr>
      <xdr:spPr bwMode="auto">
        <a:xfrm>
          <a:off x="3876675" y="8201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43</xdr:row>
      <xdr:rowOff>9525</xdr:rowOff>
    </xdr:from>
    <xdr:ext cx="155575" cy="231775"/>
    <xdr:sp macro="" textlink="">
      <xdr:nvSpPr>
        <xdr:cNvPr id="463" name="TextBox 4675">
          <a:extLst>
            <a:ext uri="{FF2B5EF4-FFF2-40B4-BE49-F238E27FC236}">
              <a16:creationId xmlns:a16="http://schemas.microsoft.com/office/drawing/2014/main" id="{00000000-0008-0000-0800-0000B1040000}"/>
            </a:ext>
          </a:extLst>
        </xdr:cNvPr>
        <xdr:cNvSpPr txBox="1">
          <a:spLocks noChangeArrowheads="1"/>
        </xdr:cNvSpPr>
      </xdr:nvSpPr>
      <xdr:spPr bwMode="auto">
        <a:xfrm>
          <a:off x="3876675" y="8201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43</xdr:row>
      <xdr:rowOff>9525</xdr:rowOff>
    </xdr:from>
    <xdr:ext cx="155575" cy="231775"/>
    <xdr:sp macro="" textlink="">
      <xdr:nvSpPr>
        <xdr:cNvPr id="464" name="TextBox 4676">
          <a:extLst>
            <a:ext uri="{FF2B5EF4-FFF2-40B4-BE49-F238E27FC236}">
              <a16:creationId xmlns:a16="http://schemas.microsoft.com/office/drawing/2014/main" id="{00000000-0008-0000-0800-0000B2040000}"/>
            </a:ext>
          </a:extLst>
        </xdr:cNvPr>
        <xdr:cNvSpPr txBox="1">
          <a:spLocks noChangeArrowheads="1"/>
        </xdr:cNvSpPr>
      </xdr:nvSpPr>
      <xdr:spPr bwMode="auto">
        <a:xfrm>
          <a:off x="3876675" y="8201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43</xdr:row>
      <xdr:rowOff>9525</xdr:rowOff>
    </xdr:from>
    <xdr:ext cx="155575" cy="231775"/>
    <xdr:sp macro="" textlink="">
      <xdr:nvSpPr>
        <xdr:cNvPr id="465" name="TextBox 4677">
          <a:extLst>
            <a:ext uri="{FF2B5EF4-FFF2-40B4-BE49-F238E27FC236}">
              <a16:creationId xmlns:a16="http://schemas.microsoft.com/office/drawing/2014/main" id="{00000000-0008-0000-0800-0000B3040000}"/>
            </a:ext>
          </a:extLst>
        </xdr:cNvPr>
        <xdr:cNvSpPr txBox="1">
          <a:spLocks noChangeArrowheads="1"/>
        </xdr:cNvSpPr>
      </xdr:nvSpPr>
      <xdr:spPr bwMode="auto">
        <a:xfrm>
          <a:off x="3876675" y="8201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228600</xdr:colOff>
      <xdr:row>47</xdr:row>
      <xdr:rowOff>95250</xdr:rowOff>
    </xdr:from>
    <xdr:ext cx="146050" cy="107950"/>
    <xdr:sp macro="" textlink="">
      <xdr:nvSpPr>
        <xdr:cNvPr id="466" name="TextBox 4678">
          <a:extLst>
            <a:ext uri="{FF2B5EF4-FFF2-40B4-BE49-F238E27FC236}">
              <a16:creationId xmlns:a16="http://schemas.microsoft.com/office/drawing/2014/main" id="{00000000-0008-0000-0800-0000B4040000}"/>
            </a:ext>
          </a:extLst>
        </xdr:cNvPr>
        <xdr:cNvSpPr txBox="1">
          <a:spLocks noChangeArrowheads="1"/>
        </xdr:cNvSpPr>
      </xdr:nvSpPr>
      <xdr:spPr bwMode="auto">
        <a:xfrm>
          <a:off x="3886200" y="9048750"/>
          <a:ext cx="146050" cy="10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9525</xdr:rowOff>
    </xdr:from>
    <xdr:ext cx="155575" cy="184150"/>
    <xdr:sp macro="" textlink="">
      <xdr:nvSpPr>
        <xdr:cNvPr id="467" name="TextBox 4679">
          <a:extLst>
            <a:ext uri="{FF2B5EF4-FFF2-40B4-BE49-F238E27FC236}">
              <a16:creationId xmlns:a16="http://schemas.microsoft.com/office/drawing/2014/main" id="{00000000-0008-0000-0800-0000B5040000}"/>
            </a:ext>
          </a:extLst>
        </xdr:cNvPr>
        <xdr:cNvSpPr txBox="1">
          <a:spLocks noChangeArrowheads="1"/>
        </xdr:cNvSpPr>
      </xdr:nvSpPr>
      <xdr:spPr bwMode="auto">
        <a:xfrm>
          <a:off x="3876675" y="8963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9525</xdr:rowOff>
    </xdr:from>
    <xdr:ext cx="155575" cy="184150"/>
    <xdr:sp macro="" textlink="">
      <xdr:nvSpPr>
        <xdr:cNvPr id="468" name="TextBox 4680">
          <a:extLst>
            <a:ext uri="{FF2B5EF4-FFF2-40B4-BE49-F238E27FC236}">
              <a16:creationId xmlns:a16="http://schemas.microsoft.com/office/drawing/2014/main" id="{00000000-0008-0000-0800-0000B6040000}"/>
            </a:ext>
          </a:extLst>
        </xdr:cNvPr>
        <xdr:cNvSpPr txBox="1">
          <a:spLocks noChangeArrowheads="1"/>
        </xdr:cNvSpPr>
      </xdr:nvSpPr>
      <xdr:spPr bwMode="auto">
        <a:xfrm>
          <a:off x="3876675" y="8963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9525</xdr:rowOff>
    </xdr:from>
    <xdr:ext cx="155575" cy="184150"/>
    <xdr:sp macro="" textlink="">
      <xdr:nvSpPr>
        <xdr:cNvPr id="469" name="TextBox 4681">
          <a:extLst>
            <a:ext uri="{FF2B5EF4-FFF2-40B4-BE49-F238E27FC236}">
              <a16:creationId xmlns:a16="http://schemas.microsoft.com/office/drawing/2014/main" id="{00000000-0008-0000-0800-0000B7040000}"/>
            </a:ext>
          </a:extLst>
        </xdr:cNvPr>
        <xdr:cNvSpPr txBox="1">
          <a:spLocks noChangeArrowheads="1"/>
        </xdr:cNvSpPr>
      </xdr:nvSpPr>
      <xdr:spPr bwMode="auto">
        <a:xfrm>
          <a:off x="3876675" y="8963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9525</xdr:rowOff>
    </xdr:from>
    <xdr:ext cx="155575" cy="184150"/>
    <xdr:sp macro="" textlink="">
      <xdr:nvSpPr>
        <xdr:cNvPr id="470" name="TextBox 4682">
          <a:extLst>
            <a:ext uri="{FF2B5EF4-FFF2-40B4-BE49-F238E27FC236}">
              <a16:creationId xmlns:a16="http://schemas.microsoft.com/office/drawing/2014/main" id="{00000000-0008-0000-0800-0000B8040000}"/>
            </a:ext>
          </a:extLst>
        </xdr:cNvPr>
        <xdr:cNvSpPr txBox="1">
          <a:spLocks noChangeArrowheads="1"/>
        </xdr:cNvSpPr>
      </xdr:nvSpPr>
      <xdr:spPr bwMode="auto">
        <a:xfrm>
          <a:off x="3876675" y="8963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9525</xdr:rowOff>
    </xdr:from>
    <xdr:ext cx="155575" cy="184150"/>
    <xdr:sp macro="" textlink="">
      <xdr:nvSpPr>
        <xdr:cNvPr id="471" name="TextBox 4683">
          <a:extLst>
            <a:ext uri="{FF2B5EF4-FFF2-40B4-BE49-F238E27FC236}">
              <a16:creationId xmlns:a16="http://schemas.microsoft.com/office/drawing/2014/main" id="{00000000-0008-0000-0800-0000B9040000}"/>
            </a:ext>
          </a:extLst>
        </xdr:cNvPr>
        <xdr:cNvSpPr txBox="1">
          <a:spLocks noChangeArrowheads="1"/>
        </xdr:cNvSpPr>
      </xdr:nvSpPr>
      <xdr:spPr bwMode="auto">
        <a:xfrm>
          <a:off x="3876675" y="8963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9525</xdr:rowOff>
    </xdr:from>
    <xdr:ext cx="155575" cy="184150"/>
    <xdr:sp macro="" textlink="">
      <xdr:nvSpPr>
        <xdr:cNvPr id="472" name="TextBox 4684">
          <a:extLst>
            <a:ext uri="{FF2B5EF4-FFF2-40B4-BE49-F238E27FC236}">
              <a16:creationId xmlns:a16="http://schemas.microsoft.com/office/drawing/2014/main" id="{00000000-0008-0000-0800-0000BA040000}"/>
            </a:ext>
          </a:extLst>
        </xdr:cNvPr>
        <xdr:cNvSpPr txBox="1">
          <a:spLocks noChangeArrowheads="1"/>
        </xdr:cNvSpPr>
      </xdr:nvSpPr>
      <xdr:spPr bwMode="auto">
        <a:xfrm>
          <a:off x="3876675" y="8963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7</xdr:col>
      <xdr:colOff>152400</xdr:colOff>
      <xdr:row>53</xdr:row>
      <xdr:rowOff>9525</xdr:rowOff>
    </xdr:from>
    <xdr:to>
      <xdr:col>7</xdr:col>
      <xdr:colOff>307975</xdr:colOff>
      <xdr:row>53</xdr:row>
      <xdr:rowOff>9525</xdr:rowOff>
    </xdr:to>
    <xdr:sp macro="" textlink="">
      <xdr:nvSpPr>
        <xdr:cNvPr id="473" name="TextBox 4685">
          <a:extLst>
            <a:ext uri="{FF2B5EF4-FFF2-40B4-BE49-F238E27FC236}">
              <a16:creationId xmlns:a16="http://schemas.microsoft.com/office/drawing/2014/main" id="{00000000-0008-0000-0800-0000BB04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53</xdr:row>
      <xdr:rowOff>9525</xdr:rowOff>
    </xdr:from>
    <xdr:to>
      <xdr:col>7</xdr:col>
      <xdr:colOff>307975</xdr:colOff>
      <xdr:row>53</xdr:row>
      <xdr:rowOff>9525</xdr:rowOff>
    </xdr:to>
    <xdr:sp macro="" textlink="">
      <xdr:nvSpPr>
        <xdr:cNvPr id="474" name="TextBox 4686">
          <a:extLst>
            <a:ext uri="{FF2B5EF4-FFF2-40B4-BE49-F238E27FC236}">
              <a16:creationId xmlns:a16="http://schemas.microsoft.com/office/drawing/2014/main" id="{00000000-0008-0000-0800-0000BC04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53</xdr:row>
      <xdr:rowOff>9525</xdr:rowOff>
    </xdr:from>
    <xdr:to>
      <xdr:col>7</xdr:col>
      <xdr:colOff>307975</xdr:colOff>
      <xdr:row>53</xdr:row>
      <xdr:rowOff>9525</xdr:rowOff>
    </xdr:to>
    <xdr:sp macro="" textlink="">
      <xdr:nvSpPr>
        <xdr:cNvPr id="475" name="TextBox 4687">
          <a:extLst>
            <a:ext uri="{FF2B5EF4-FFF2-40B4-BE49-F238E27FC236}">
              <a16:creationId xmlns:a16="http://schemas.microsoft.com/office/drawing/2014/main" id="{00000000-0008-0000-0800-0000BD04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53</xdr:row>
      <xdr:rowOff>9525</xdr:rowOff>
    </xdr:from>
    <xdr:to>
      <xdr:col>7</xdr:col>
      <xdr:colOff>307975</xdr:colOff>
      <xdr:row>53</xdr:row>
      <xdr:rowOff>9525</xdr:rowOff>
    </xdr:to>
    <xdr:sp macro="" textlink="">
      <xdr:nvSpPr>
        <xdr:cNvPr id="476" name="TextBox 4688">
          <a:extLst>
            <a:ext uri="{FF2B5EF4-FFF2-40B4-BE49-F238E27FC236}">
              <a16:creationId xmlns:a16="http://schemas.microsoft.com/office/drawing/2014/main" id="{00000000-0008-0000-0800-0000BE04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53</xdr:row>
      <xdr:rowOff>9525</xdr:rowOff>
    </xdr:from>
    <xdr:to>
      <xdr:col>7</xdr:col>
      <xdr:colOff>307975</xdr:colOff>
      <xdr:row>53</xdr:row>
      <xdr:rowOff>9525</xdr:rowOff>
    </xdr:to>
    <xdr:sp macro="" textlink="">
      <xdr:nvSpPr>
        <xdr:cNvPr id="477" name="TextBox 4689">
          <a:extLst>
            <a:ext uri="{FF2B5EF4-FFF2-40B4-BE49-F238E27FC236}">
              <a16:creationId xmlns:a16="http://schemas.microsoft.com/office/drawing/2014/main" id="{00000000-0008-0000-0800-0000BF04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53</xdr:row>
      <xdr:rowOff>9525</xdr:rowOff>
    </xdr:from>
    <xdr:to>
      <xdr:col>7</xdr:col>
      <xdr:colOff>307975</xdr:colOff>
      <xdr:row>53</xdr:row>
      <xdr:rowOff>9525</xdr:rowOff>
    </xdr:to>
    <xdr:sp macro="" textlink="">
      <xdr:nvSpPr>
        <xdr:cNvPr id="478" name="TextBox 4690">
          <a:extLst>
            <a:ext uri="{FF2B5EF4-FFF2-40B4-BE49-F238E27FC236}">
              <a16:creationId xmlns:a16="http://schemas.microsoft.com/office/drawing/2014/main" id="{00000000-0008-0000-0800-0000C0040000}"/>
            </a:ext>
          </a:extLst>
        </xdr:cNvPr>
        <xdr:cNvSpPr txBox="1">
          <a:spLocks noChangeArrowheads="1"/>
        </xdr:cNvSpPr>
      </xdr:nvSpPr>
      <xdr:spPr bwMode="auto">
        <a:xfrm>
          <a:off x="4419600" y="1010602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219075</xdr:colOff>
      <xdr:row>49</xdr:row>
      <xdr:rowOff>19050</xdr:rowOff>
    </xdr:from>
    <xdr:ext cx="155575" cy="231775"/>
    <xdr:sp macro="" textlink="">
      <xdr:nvSpPr>
        <xdr:cNvPr id="479" name="TextBox 4691">
          <a:extLst>
            <a:ext uri="{FF2B5EF4-FFF2-40B4-BE49-F238E27FC236}">
              <a16:creationId xmlns:a16="http://schemas.microsoft.com/office/drawing/2014/main" id="{00000000-0008-0000-0800-0000C1040000}"/>
            </a:ext>
          </a:extLst>
        </xdr:cNvPr>
        <xdr:cNvSpPr txBox="1">
          <a:spLocks noChangeArrowheads="1"/>
        </xdr:cNvSpPr>
      </xdr:nvSpPr>
      <xdr:spPr bwMode="auto">
        <a:xfrm>
          <a:off x="3876675" y="935355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49</xdr:row>
      <xdr:rowOff>19050</xdr:rowOff>
    </xdr:from>
    <xdr:ext cx="155575" cy="231775"/>
    <xdr:sp macro="" textlink="">
      <xdr:nvSpPr>
        <xdr:cNvPr id="480" name="TextBox 4692">
          <a:extLst>
            <a:ext uri="{FF2B5EF4-FFF2-40B4-BE49-F238E27FC236}">
              <a16:creationId xmlns:a16="http://schemas.microsoft.com/office/drawing/2014/main" id="{00000000-0008-0000-0800-0000C2040000}"/>
            </a:ext>
          </a:extLst>
        </xdr:cNvPr>
        <xdr:cNvSpPr txBox="1">
          <a:spLocks noChangeArrowheads="1"/>
        </xdr:cNvSpPr>
      </xdr:nvSpPr>
      <xdr:spPr bwMode="auto">
        <a:xfrm>
          <a:off x="3876675" y="9353550"/>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238125</xdr:colOff>
      <xdr:row>49</xdr:row>
      <xdr:rowOff>114300</xdr:rowOff>
    </xdr:from>
    <xdr:ext cx="136525" cy="222250"/>
    <xdr:sp macro="" textlink="">
      <xdr:nvSpPr>
        <xdr:cNvPr id="481" name="TextBox 4693">
          <a:extLst>
            <a:ext uri="{FF2B5EF4-FFF2-40B4-BE49-F238E27FC236}">
              <a16:creationId xmlns:a16="http://schemas.microsoft.com/office/drawing/2014/main" id="{00000000-0008-0000-0800-0000C3040000}"/>
            </a:ext>
          </a:extLst>
        </xdr:cNvPr>
        <xdr:cNvSpPr txBox="1">
          <a:spLocks noChangeArrowheads="1"/>
        </xdr:cNvSpPr>
      </xdr:nvSpPr>
      <xdr:spPr bwMode="auto">
        <a:xfrm>
          <a:off x="3895725" y="9448800"/>
          <a:ext cx="13652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504825</xdr:colOff>
      <xdr:row>50</xdr:row>
      <xdr:rowOff>180975</xdr:rowOff>
    </xdr:from>
    <xdr:ext cx="85725" cy="225425"/>
    <xdr:sp macro="" textlink="">
      <xdr:nvSpPr>
        <xdr:cNvPr id="482" name="TextBox 4694">
          <a:extLst>
            <a:ext uri="{FF2B5EF4-FFF2-40B4-BE49-F238E27FC236}">
              <a16:creationId xmlns:a16="http://schemas.microsoft.com/office/drawing/2014/main" id="{00000000-0008-0000-0800-0000C4040000}"/>
            </a:ext>
          </a:extLst>
        </xdr:cNvPr>
        <xdr:cNvSpPr txBox="1">
          <a:spLocks noChangeArrowheads="1"/>
        </xdr:cNvSpPr>
      </xdr:nvSpPr>
      <xdr:spPr bwMode="auto">
        <a:xfrm>
          <a:off x="4162425" y="9705975"/>
          <a:ext cx="8572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7</xdr:col>
      <xdr:colOff>0</xdr:colOff>
      <xdr:row>50</xdr:row>
      <xdr:rowOff>9525</xdr:rowOff>
    </xdr:from>
    <xdr:ext cx="85725" cy="231775"/>
    <xdr:sp macro="" textlink="">
      <xdr:nvSpPr>
        <xdr:cNvPr id="483" name="TextBox 4695">
          <a:extLst>
            <a:ext uri="{FF2B5EF4-FFF2-40B4-BE49-F238E27FC236}">
              <a16:creationId xmlns:a16="http://schemas.microsoft.com/office/drawing/2014/main" id="{00000000-0008-0000-0800-0000C5040000}"/>
            </a:ext>
          </a:extLst>
        </xdr:cNvPr>
        <xdr:cNvSpPr txBox="1">
          <a:spLocks noChangeArrowheads="1"/>
        </xdr:cNvSpPr>
      </xdr:nvSpPr>
      <xdr:spPr bwMode="auto">
        <a:xfrm>
          <a:off x="4267200" y="9534525"/>
          <a:ext cx="8572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228600</xdr:colOff>
      <xdr:row>56</xdr:row>
      <xdr:rowOff>19050</xdr:rowOff>
    </xdr:from>
    <xdr:ext cx="146050" cy="85725"/>
    <xdr:sp macro="" textlink="">
      <xdr:nvSpPr>
        <xdr:cNvPr id="484" name="TextBox 4696">
          <a:extLst>
            <a:ext uri="{FF2B5EF4-FFF2-40B4-BE49-F238E27FC236}">
              <a16:creationId xmlns:a16="http://schemas.microsoft.com/office/drawing/2014/main" id="{00000000-0008-0000-0800-0000C6040000}"/>
            </a:ext>
          </a:extLst>
        </xdr:cNvPr>
        <xdr:cNvSpPr txBox="1">
          <a:spLocks noChangeArrowheads="1"/>
        </xdr:cNvSpPr>
      </xdr:nvSpPr>
      <xdr:spPr bwMode="auto">
        <a:xfrm>
          <a:off x="3886200" y="10687050"/>
          <a:ext cx="146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231775"/>
    <xdr:sp macro="" textlink="">
      <xdr:nvSpPr>
        <xdr:cNvPr id="485" name="TextBox 4697">
          <a:extLst>
            <a:ext uri="{FF2B5EF4-FFF2-40B4-BE49-F238E27FC236}">
              <a16:creationId xmlns:a16="http://schemas.microsoft.com/office/drawing/2014/main" id="{00000000-0008-0000-0800-0000C7040000}"/>
            </a:ext>
          </a:extLst>
        </xdr:cNvPr>
        <xdr:cNvSpPr txBox="1">
          <a:spLocks noChangeArrowheads="1"/>
        </xdr:cNvSpPr>
      </xdr:nvSpPr>
      <xdr:spPr bwMode="auto">
        <a:xfrm>
          <a:off x="3876675" y="9534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231775"/>
    <xdr:sp macro="" textlink="">
      <xdr:nvSpPr>
        <xdr:cNvPr id="486" name="TextBox 4698">
          <a:extLst>
            <a:ext uri="{FF2B5EF4-FFF2-40B4-BE49-F238E27FC236}">
              <a16:creationId xmlns:a16="http://schemas.microsoft.com/office/drawing/2014/main" id="{00000000-0008-0000-0800-0000C8040000}"/>
            </a:ext>
          </a:extLst>
        </xdr:cNvPr>
        <xdr:cNvSpPr txBox="1">
          <a:spLocks noChangeArrowheads="1"/>
        </xdr:cNvSpPr>
      </xdr:nvSpPr>
      <xdr:spPr bwMode="auto">
        <a:xfrm>
          <a:off x="3876675" y="9534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231775"/>
    <xdr:sp macro="" textlink="">
      <xdr:nvSpPr>
        <xdr:cNvPr id="487" name="TextBox 4699">
          <a:extLst>
            <a:ext uri="{FF2B5EF4-FFF2-40B4-BE49-F238E27FC236}">
              <a16:creationId xmlns:a16="http://schemas.microsoft.com/office/drawing/2014/main" id="{00000000-0008-0000-0800-0000C9040000}"/>
            </a:ext>
          </a:extLst>
        </xdr:cNvPr>
        <xdr:cNvSpPr txBox="1">
          <a:spLocks noChangeArrowheads="1"/>
        </xdr:cNvSpPr>
      </xdr:nvSpPr>
      <xdr:spPr bwMode="auto">
        <a:xfrm>
          <a:off x="3876675" y="9534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228600</xdr:colOff>
      <xdr:row>56</xdr:row>
      <xdr:rowOff>19050</xdr:rowOff>
    </xdr:from>
    <xdr:ext cx="155575" cy="28575"/>
    <xdr:sp macro="" textlink="">
      <xdr:nvSpPr>
        <xdr:cNvPr id="488" name="TextBox 4700">
          <a:extLst>
            <a:ext uri="{FF2B5EF4-FFF2-40B4-BE49-F238E27FC236}">
              <a16:creationId xmlns:a16="http://schemas.microsoft.com/office/drawing/2014/main" id="{00000000-0008-0000-0800-0000CA040000}"/>
            </a:ext>
          </a:extLst>
        </xdr:cNvPr>
        <xdr:cNvSpPr txBox="1">
          <a:spLocks noChangeArrowheads="1"/>
        </xdr:cNvSpPr>
      </xdr:nvSpPr>
      <xdr:spPr bwMode="auto">
        <a:xfrm>
          <a:off x="3886200" y="10687050"/>
          <a:ext cx="155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400050</xdr:colOff>
      <xdr:row>50</xdr:row>
      <xdr:rowOff>9525</xdr:rowOff>
    </xdr:from>
    <xdr:ext cx="85725" cy="225425"/>
    <xdr:sp macro="" textlink="">
      <xdr:nvSpPr>
        <xdr:cNvPr id="489" name="TextBox 4701">
          <a:extLst>
            <a:ext uri="{FF2B5EF4-FFF2-40B4-BE49-F238E27FC236}">
              <a16:creationId xmlns:a16="http://schemas.microsoft.com/office/drawing/2014/main" id="{00000000-0008-0000-0800-0000CB040000}"/>
            </a:ext>
          </a:extLst>
        </xdr:cNvPr>
        <xdr:cNvSpPr txBox="1">
          <a:spLocks noChangeArrowheads="1"/>
        </xdr:cNvSpPr>
      </xdr:nvSpPr>
      <xdr:spPr bwMode="auto">
        <a:xfrm>
          <a:off x="4057650" y="9534525"/>
          <a:ext cx="8572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238125</xdr:colOff>
      <xdr:row>56</xdr:row>
      <xdr:rowOff>38100</xdr:rowOff>
    </xdr:from>
    <xdr:ext cx="146050" cy="19050"/>
    <xdr:sp macro="" textlink="">
      <xdr:nvSpPr>
        <xdr:cNvPr id="490" name="TextBox 4702">
          <a:extLst>
            <a:ext uri="{FF2B5EF4-FFF2-40B4-BE49-F238E27FC236}">
              <a16:creationId xmlns:a16="http://schemas.microsoft.com/office/drawing/2014/main" id="{00000000-0008-0000-0800-0000CC040000}"/>
            </a:ext>
          </a:extLst>
        </xdr:cNvPr>
        <xdr:cNvSpPr txBox="1">
          <a:spLocks noChangeArrowheads="1"/>
        </xdr:cNvSpPr>
      </xdr:nvSpPr>
      <xdr:spPr bwMode="auto">
        <a:xfrm>
          <a:off x="3895725" y="10706100"/>
          <a:ext cx="146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241300"/>
    <xdr:sp macro="" textlink="">
      <xdr:nvSpPr>
        <xdr:cNvPr id="491" name="TextBox 4703">
          <a:extLst>
            <a:ext uri="{FF2B5EF4-FFF2-40B4-BE49-F238E27FC236}">
              <a16:creationId xmlns:a16="http://schemas.microsoft.com/office/drawing/2014/main" id="{00000000-0008-0000-0800-0000CD040000}"/>
            </a:ext>
          </a:extLst>
        </xdr:cNvPr>
        <xdr:cNvSpPr txBox="1">
          <a:spLocks noChangeArrowheads="1"/>
        </xdr:cNvSpPr>
      </xdr:nvSpPr>
      <xdr:spPr bwMode="auto">
        <a:xfrm>
          <a:off x="3876675" y="9534525"/>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241300"/>
    <xdr:sp macro="" textlink="">
      <xdr:nvSpPr>
        <xdr:cNvPr id="492" name="TextBox 4704">
          <a:extLst>
            <a:ext uri="{FF2B5EF4-FFF2-40B4-BE49-F238E27FC236}">
              <a16:creationId xmlns:a16="http://schemas.microsoft.com/office/drawing/2014/main" id="{00000000-0008-0000-0800-0000CE040000}"/>
            </a:ext>
          </a:extLst>
        </xdr:cNvPr>
        <xdr:cNvSpPr txBox="1">
          <a:spLocks noChangeArrowheads="1"/>
        </xdr:cNvSpPr>
      </xdr:nvSpPr>
      <xdr:spPr bwMode="auto">
        <a:xfrm>
          <a:off x="3876675" y="9534525"/>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241300"/>
    <xdr:sp macro="" textlink="">
      <xdr:nvSpPr>
        <xdr:cNvPr id="493" name="TextBox 4705">
          <a:extLst>
            <a:ext uri="{FF2B5EF4-FFF2-40B4-BE49-F238E27FC236}">
              <a16:creationId xmlns:a16="http://schemas.microsoft.com/office/drawing/2014/main" id="{00000000-0008-0000-0800-0000CF040000}"/>
            </a:ext>
          </a:extLst>
        </xdr:cNvPr>
        <xdr:cNvSpPr txBox="1">
          <a:spLocks noChangeArrowheads="1"/>
        </xdr:cNvSpPr>
      </xdr:nvSpPr>
      <xdr:spPr bwMode="auto">
        <a:xfrm>
          <a:off x="3876675" y="9534525"/>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241300"/>
    <xdr:sp macro="" textlink="">
      <xdr:nvSpPr>
        <xdr:cNvPr id="494" name="TextBox 4706">
          <a:extLst>
            <a:ext uri="{FF2B5EF4-FFF2-40B4-BE49-F238E27FC236}">
              <a16:creationId xmlns:a16="http://schemas.microsoft.com/office/drawing/2014/main" id="{00000000-0008-0000-0800-0000D0040000}"/>
            </a:ext>
          </a:extLst>
        </xdr:cNvPr>
        <xdr:cNvSpPr txBox="1">
          <a:spLocks noChangeArrowheads="1"/>
        </xdr:cNvSpPr>
      </xdr:nvSpPr>
      <xdr:spPr bwMode="auto">
        <a:xfrm>
          <a:off x="3876675" y="9534525"/>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241300"/>
    <xdr:sp macro="" textlink="">
      <xdr:nvSpPr>
        <xdr:cNvPr id="495" name="TextBox 4707">
          <a:extLst>
            <a:ext uri="{FF2B5EF4-FFF2-40B4-BE49-F238E27FC236}">
              <a16:creationId xmlns:a16="http://schemas.microsoft.com/office/drawing/2014/main" id="{00000000-0008-0000-0800-0000D1040000}"/>
            </a:ext>
          </a:extLst>
        </xdr:cNvPr>
        <xdr:cNvSpPr txBox="1">
          <a:spLocks noChangeArrowheads="1"/>
        </xdr:cNvSpPr>
      </xdr:nvSpPr>
      <xdr:spPr bwMode="auto">
        <a:xfrm>
          <a:off x="3876675" y="9534525"/>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9525</xdr:rowOff>
    </xdr:from>
    <xdr:ext cx="155575" cy="241300"/>
    <xdr:sp macro="" textlink="">
      <xdr:nvSpPr>
        <xdr:cNvPr id="496" name="TextBox 4708">
          <a:extLst>
            <a:ext uri="{FF2B5EF4-FFF2-40B4-BE49-F238E27FC236}">
              <a16:creationId xmlns:a16="http://schemas.microsoft.com/office/drawing/2014/main" id="{00000000-0008-0000-0800-0000D2040000}"/>
            </a:ext>
          </a:extLst>
        </xdr:cNvPr>
        <xdr:cNvSpPr txBox="1">
          <a:spLocks noChangeArrowheads="1"/>
        </xdr:cNvSpPr>
      </xdr:nvSpPr>
      <xdr:spPr bwMode="auto">
        <a:xfrm>
          <a:off x="3876675" y="9534525"/>
          <a:ext cx="1555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497" name="TextBox 4709">
          <a:extLst>
            <a:ext uri="{FF2B5EF4-FFF2-40B4-BE49-F238E27FC236}">
              <a16:creationId xmlns:a16="http://schemas.microsoft.com/office/drawing/2014/main" id="{00000000-0008-0000-0800-0000D304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498" name="TextBox 4710">
          <a:extLst>
            <a:ext uri="{FF2B5EF4-FFF2-40B4-BE49-F238E27FC236}">
              <a16:creationId xmlns:a16="http://schemas.microsoft.com/office/drawing/2014/main" id="{00000000-0008-0000-0800-0000D404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499" name="TextBox 4711">
          <a:extLst>
            <a:ext uri="{FF2B5EF4-FFF2-40B4-BE49-F238E27FC236}">
              <a16:creationId xmlns:a16="http://schemas.microsoft.com/office/drawing/2014/main" id="{00000000-0008-0000-0800-0000D504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500" name="TextBox 4712">
          <a:extLst>
            <a:ext uri="{FF2B5EF4-FFF2-40B4-BE49-F238E27FC236}">
              <a16:creationId xmlns:a16="http://schemas.microsoft.com/office/drawing/2014/main" id="{00000000-0008-0000-0800-0000D604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501" name="TextBox 4713">
          <a:extLst>
            <a:ext uri="{FF2B5EF4-FFF2-40B4-BE49-F238E27FC236}">
              <a16:creationId xmlns:a16="http://schemas.microsoft.com/office/drawing/2014/main" id="{00000000-0008-0000-0800-0000D704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231775"/>
    <xdr:sp macro="" textlink="">
      <xdr:nvSpPr>
        <xdr:cNvPr id="502" name="TextBox 4714">
          <a:extLst>
            <a:ext uri="{FF2B5EF4-FFF2-40B4-BE49-F238E27FC236}">
              <a16:creationId xmlns:a16="http://schemas.microsoft.com/office/drawing/2014/main" id="{00000000-0008-0000-0800-0000D8040000}"/>
            </a:ext>
          </a:extLst>
        </xdr:cNvPr>
        <xdr:cNvSpPr txBox="1">
          <a:spLocks noChangeArrowheads="1"/>
        </xdr:cNvSpPr>
      </xdr:nvSpPr>
      <xdr:spPr bwMode="auto">
        <a:xfrm>
          <a:off x="3876675" y="102965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503" name="TextBox 4715">
          <a:extLst>
            <a:ext uri="{FF2B5EF4-FFF2-40B4-BE49-F238E27FC236}">
              <a16:creationId xmlns:a16="http://schemas.microsoft.com/office/drawing/2014/main" id="{00000000-0008-0000-0800-0000D904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504" name="TextBox 4716">
          <a:extLst>
            <a:ext uri="{FF2B5EF4-FFF2-40B4-BE49-F238E27FC236}">
              <a16:creationId xmlns:a16="http://schemas.microsoft.com/office/drawing/2014/main" id="{00000000-0008-0000-0800-0000DA04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505" name="TextBox 4717">
          <a:extLst>
            <a:ext uri="{FF2B5EF4-FFF2-40B4-BE49-F238E27FC236}">
              <a16:creationId xmlns:a16="http://schemas.microsoft.com/office/drawing/2014/main" id="{00000000-0008-0000-0800-0000DB04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506" name="TextBox 4718">
          <a:extLst>
            <a:ext uri="{FF2B5EF4-FFF2-40B4-BE49-F238E27FC236}">
              <a16:creationId xmlns:a16="http://schemas.microsoft.com/office/drawing/2014/main" id="{00000000-0008-0000-0800-0000DC04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507" name="TextBox 4719">
          <a:extLst>
            <a:ext uri="{FF2B5EF4-FFF2-40B4-BE49-F238E27FC236}">
              <a16:creationId xmlns:a16="http://schemas.microsoft.com/office/drawing/2014/main" id="{00000000-0008-0000-0800-0000DD04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19050</xdr:rowOff>
    </xdr:from>
    <xdr:ext cx="155575" cy="184150"/>
    <xdr:sp macro="" textlink="">
      <xdr:nvSpPr>
        <xdr:cNvPr id="508" name="TextBox 4720">
          <a:extLst>
            <a:ext uri="{FF2B5EF4-FFF2-40B4-BE49-F238E27FC236}">
              <a16:creationId xmlns:a16="http://schemas.microsoft.com/office/drawing/2014/main" id="{00000000-0008-0000-0800-0000DE040000}"/>
            </a:ext>
          </a:extLst>
        </xdr:cNvPr>
        <xdr:cNvSpPr txBox="1">
          <a:spLocks noChangeArrowheads="1"/>
        </xdr:cNvSpPr>
      </xdr:nvSpPr>
      <xdr:spPr bwMode="auto">
        <a:xfrm>
          <a:off x="3876675" y="10496550"/>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9525"/>
    <xdr:sp macro="" textlink="">
      <xdr:nvSpPr>
        <xdr:cNvPr id="509" name="TextBox 4721">
          <a:extLst>
            <a:ext uri="{FF2B5EF4-FFF2-40B4-BE49-F238E27FC236}">
              <a16:creationId xmlns:a16="http://schemas.microsoft.com/office/drawing/2014/main" id="{00000000-0008-0000-0800-0000DF040000}"/>
            </a:ext>
          </a:extLst>
        </xdr:cNvPr>
        <xdr:cNvSpPr txBox="1">
          <a:spLocks noChangeArrowheads="1"/>
        </xdr:cNvSpPr>
      </xdr:nvSpPr>
      <xdr:spPr bwMode="auto">
        <a:xfrm>
          <a:off x="3876675" y="1068705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9525"/>
    <xdr:sp macro="" textlink="">
      <xdr:nvSpPr>
        <xdr:cNvPr id="510" name="TextBox 4722">
          <a:extLst>
            <a:ext uri="{FF2B5EF4-FFF2-40B4-BE49-F238E27FC236}">
              <a16:creationId xmlns:a16="http://schemas.microsoft.com/office/drawing/2014/main" id="{00000000-0008-0000-0800-0000E0040000}"/>
            </a:ext>
          </a:extLst>
        </xdr:cNvPr>
        <xdr:cNvSpPr txBox="1">
          <a:spLocks noChangeArrowheads="1"/>
        </xdr:cNvSpPr>
      </xdr:nvSpPr>
      <xdr:spPr bwMode="auto">
        <a:xfrm>
          <a:off x="3876675" y="1068705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9525"/>
    <xdr:sp macro="" textlink="">
      <xdr:nvSpPr>
        <xdr:cNvPr id="511" name="TextBox 4723">
          <a:extLst>
            <a:ext uri="{FF2B5EF4-FFF2-40B4-BE49-F238E27FC236}">
              <a16:creationId xmlns:a16="http://schemas.microsoft.com/office/drawing/2014/main" id="{00000000-0008-0000-0800-0000E1040000}"/>
            </a:ext>
          </a:extLst>
        </xdr:cNvPr>
        <xdr:cNvSpPr txBox="1">
          <a:spLocks noChangeArrowheads="1"/>
        </xdr:cNvSpPr>
      </xdr:nvSpPr>
      <xdr:spPr bwMode="auto">
        <a:xfrm>
          <a:off x="3876675" y="1068705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9525"/>
    <xdr:sp macro="" textlink="">
      <xdr:nvSpPr>
        <xdr:cNvPr id="512" name="TextBox 4724">
          <a:extLst>
            <a:ext uri="{FF2B5EF4-FFF2-40B4-BE49-F238E27FC236}">
              <a16:creationId xmlns:a16="http://schemas.microsoft.com/office/drawing/2014/main" id="{00000000-0008-0000-0800-0000E2040000}"/>
            </a:ext>
          </a:extLst>
        </xdr:cNvPr>
        <xdr:cNvSpPr txBox="1">
          <a:spLocks noChangeArrowheads="1"/>
        </xdr:cNvSpPr>
      </xdr:nvSpPr>
      <xdr:spPr bwMode="auto">
        <a:xfrm>
          <a:off x="3876675" y="1068705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9525"/>
    <xdr:sp macro="" textlink="">
      <xdr:nvSpPr>
        <xdr:cNvPr id="513" name="TextBox 4725">
          <a:extLst>
            <a:ext uri="{FF2B5EF4-FFF2-40B4-BE49-F238E27FC236}">
              <a16:creationId xmlns:a16="http://schemas.microsoft.com/office/drawing/2014/main" id="{00000000-0008-0000-0800-0000E3040000}"/>
            </a:ext>
          </a:extLst>
        </xdr:cNvPr>
        <xdr:cNvSpPr txBox="1">
          <a:spLocks noChangeArrowheads="1"/>
        </xdr:cNvSpPr>
      </xdr:nvSpPr>
      <xdr:spPr bwMode="auto">
        <a:xfrm>
          <a:off x="3876675" y="1068705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19050</xdr:rowOff>
    </xdr:from>
    <xdr:ext cx="155575" cy="9525"/>
    <xdr:sp macro="" textlink="">
      <xdr:nvSpPr>
        <xdr:cNvPr id="514" name="TextBox 4726">
          <a:extLst>
            <a:ext uri="{FF2B5EF4-FFF2-40B4-BE49-F238E27FC236}">
              <a16:creationId xmlns:a16="http://schemas.microsoft.com/office/drawing/2014/main" id="{00000000-0008-0000-0800-0000E4040000}"/>
            </a:ext>
          </a:extLst>
        </xdr:cNvPr>
        <xdr:cNvSpPr txBox="1">
          <a:spLocks noChangeArrowheads="1"/>
        </xdr:cNvSpPr>
      </xdr:nvSpPr>
      <xdr:spPr bwMode="auto">
        <a:xfrm>
          <a:off x="3876675" y="1068705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231775"/>
    <xdr:sp macro="" textlink="">
      <xdr:nvSpPr>
        <xdr:cNvPr id="515" name="TextBox 4727">
          <a:extLst>
            <a:ext uri="{FF2B5EF4-FFF2-40B4-BE49-F238E27FC236}">
              <a16:creationId xmlns:a16="http://schemas.microsoft.com/office/drawing/2014/main" id="{00000000-0008-0000-0800-0000E5040000}"/>
            </a:ext>
          </a:extLst>
        </xdr:cNvPr>
        <xdr:cNvSpPr txBox="1">
          <a:spLocks noChangeArrowheads="1"/>
        </xdr:cNvSpPr>
      </xdr:nvSpPr>
      <xdr:spPr bwMode="auto">
        <a:xfrm>
          <a:off x="3876675" y="9725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231775"/>
    <xdr:sp macro="" textlink="">
      <xdr:nvSpPr>
        <xdr:cNvPr id="516" name="TextBox 4728">
          <a:extLst>
            <a:ext uri="{FF2B5EF4-FFF2-40B4-BE49-F238E27FC236}">
              <a16:creationId xmlns:a16="http://schemas.microsoft.com/office/drawing/2014/main" id="{00000000-0008-0000-0800-0000E6040000}"/>
            </a:ext>
          </a:extLst>
        </xdr:cNvPr>
        <xdr:cNvSpPr txBox="1">
          <a:spLocks noChangeArrowheads="1"/>
        </xdr:cNvSpPr>
      </xdr:nvSpPr>
      <xdr:spPr bwMode="auto">
        <a:xfrm>
          <a:off x="3876675" y="9725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231775"/>
    <xdr:sp macro="" textlink="">
      <xdr:nvSpPr>
        <xdr:cNvPr id="517" name="TextBox 4729">
          <a:extLst>
            <a:ext uri="{FF2B5EF4-FFF2-40B4-BE49-F238E27FC236}">
              <a16:creationId xmlns:a16="http://schemas.microsoft.com/office/drawing/2014/main" id="{00000000-0008-0000-0800-0000E7040000}"/>
            </a:ext>
          </a:extLst>
        </xdr:cNvPr>
        <xdr:cNvSpPr txBox="1">
          <a:spLocks noChangeArrowheads="1"/>
        </xdr:cNvSpPr>
      </xdr:nvSpPr>
      <xdr:spPr bwMode="auto">
        <a:xfrm>
          <a:off x="3876675" y="9725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231775"/>
    <xdr:sp macro="" textlink="">
      <xdr:nvSpPr>
        <xdr:cNvPr id="518" name="TextBox 4730">
          <a:extLst>
            <a:ext uri="{FF2B5EF4-FFF2-40B4-BE49-F238E27FC236}">
              <a16:creationId xmlns:a16="http://schemas.microsoft.com/office/drawing/2014/main" id="{00000000-0008-0000-0800-0000E8040000}"/>
            </a:ext>
          </a:extLst>
        </xdr:cNvPr>
        <xdr:cNvSpPr txBox="1">
          <a:spLocks noChangeArrowheads="1"/>
        </xdr:cNvSpPr>
      </xdr:nvSpPr>
      <xdr:spPr bwMode="auto">
        <a:xfrm>
          <a:off x="3876675" y="9725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231775"/>
    <xdr:sp macro="" textlink="">
      <xdr:nvSpPr>
        <xdr:cNvPr id="519" name="TextBox 4731">
          <a:extLst>
            <a:ext uri="{FF2B5EF4-FFF2-40B4-BE49-F238E27FC236}">
              <a16:creationId xmlns:a16="http://schemas.microsoft.com/office/drawing/2014/main" id="{00000000-0008-0000-0800-0000E9040000}"/>
            </a:ext>
          </a:extLst>
        </xdr:cNvPr>
        <xdr:cNvSpPr txBox="1">
          <a:spLocks noChangeArrowheads="1"/>
        </xdr:cNvSpPr>
      </xdr:nvSpPr>
      <xdr:spPr bwMode="auto">
        <a:xfrm>
          <a:off x="3876675" y="9725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51</xdr:row>
      <xdr:rowOff>9525</xdr:rowOff>
    </xdr:from>
    <xdr:ext cx="155575" cy="231775"/>
    <xdr:sp macro="" textlink="">
      <xdr:nvSpPr>
        <xdr:cNvPr id="520" name="TextBox 4732">
          <a:extLst>
            <a:ext uri="{FF2B5EF4-FFF2-40B4-BE49-F238E27FC236}">
              <a16:creationId xmlns:a16="http://schemas.microsoft.com/office/drawing/2014/main" id="{00000000-0008-0000-0800-0000EA040000}"/>
            </a:ext>
          </a:extLst>
        </xdr:cNvPr>
        <xdr:cNvSpPr txBox="1">
          <a:spLocks noChangeArrowheads="1"/>
        </xdr:cNvSpPr>
      </xdr:nvSpPr>
      <xdr:spPr bwMode="auto">
        <a:xfrm>
          <a:off x="3876675" y="9725025"/>
          <a:ext cx="15557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184150"/>
    <xdr:sp macro="" textlink="">
      <xdr:nvSpPr>
        <xdr:cNvPr id="521" name="TextBox 4733">
          <a:extLst>
            <a:ext uri="{FF2B5EF4-FFF2-40B4-BE49-F238E27FC236}">
              <a16:creationId xmlns:a16="http://schemas.microsoft.com/office/drawing/2014/main" id="{00000000-0008-0000-0800-0000EB040000}"/>
            </a:ext>
          </a:extLst>
        </xdr:cNvPr>
        <xdr:cNvSpPr txBox="1">
          <a:spLocks noChangeArrowheads="1"/>
        </xdr:cNvSpPr>
      </xdr:nvSpPr>
      <xdr:spPr bwMode="auto">
        <a:xfrm>
          <a:off x="3876675" y="9915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184150"/>
    <xdr:sp macro="" textlink="">
      <xdr:nvSpPr>
        <xdr:cNvPr id="522" name="TextBox 4734">
          <a:extLst>
            <a:ext uri="{FF2B5EF4-FFF2-40B4-BE49-F238E27FC236}">
              <a16:creationId xmlns:a16="http://schemas.microsoft.com/office/drawing/2014/main" id="{00000000-0008-0000-0800-0000EC040000}"/>
            </a:ext>
          </a:extLst>
        </xdr:cNvPr>
        <xdr:cNvSpPr txBox="1">
          <a:spLocks noChangeArrowheads="1"/>
        </xdr:cNvSpPr>
      </xdr:nvSpPr>
      <xdr:spPr bwMode="auto">
        <a:xfrm>
          <a:off x="3876675" y="9915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184150"/>
    <xdr:sp macro="" textlink="">
      <xdr:nvSpPr>
        <xdr:cNvPr id="523" name="TextBox 4735">
          <a:extLst>
            <a:ext uri="{FF2B5EF4-FFF2-40B4-BE49-F238E27FC236}">
              <a16:creationId xmlns:a16="http://schemas.microsoft.com/office/drawing/2014/main" id="{00000000-0008-0000-0800-0000ED040000}"/>
            </a:ext>
          </a:extLst>
        </xdr:cNvPr>
        <xdr:cNvSpPr txBox="1">
          <a:spLocks noChangeArrowheads="1"/>
        </xdr:cNvSpPr>
      </xdr:nvSpPr>
      <xdr:spPr bwMode="auto">
        <a:xfrm>
          <a:off x="3876675" y="9915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184150"/>
    <xdr:sp macro="" textlink="">
      <xdr:nvSpPr>
        <xdr:cNvPr id="524" name="TextBox 4736">
          <a:extLst>
            <a:ext uri="{FF2B5EF4-FFF2-40B4-BE49-F238E27FC236}">
              <a16:creationId xmlns:a16="http://schemas.microsoft.com/office/drawing/2014/main" id="{00000000-0008-0000-0800-0000EE040000}"/>
            </a:ext>
          </a:extLst>
        </xdr:cNvPr>
        <xdr:cNvSpPr txBox="1">
          <a:spLocks noChangeArrowheads="1"/>
        </xdr:cNvSpPr>
      </xdr:nvSpPr>
      <xdr:spPr bwMode="auto">
        <a:xfrm>
          <a:off x="3876675" y="9915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184150"/>
    <xdr:sp macro="" textlink="">
      <xdr:nvSpPr>
        <xdr:cNvPr id="525" name="TextBox 4737">
          <a:extLst>
            <a:ext uri="{FF2B5EF4-FFF2-40B4-BE49-F238E27FC236}">
              <a16:creationId xmlns:a16="http://schemas.microsoft.com/office/drawing/2014/main" id="{00000000-0008-0000-0800-0000EF040000}"/>
            </a:ext>
          </a:extLst>
        </xdr:cNvPr>
        <xdr:cNvSpPr txBox="1">
          <a:spLocks noChangeArrowheads="1"/>
        </xdr:cNvSpPr>
      </xdr:nvSpPr>
      <xdr:spPr bwMode="auto">
        <a:xfrm>
          <a:off x="3876675" y="9915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52</xdr:row>
      <xdr:rowOff>9525</xdr:rowOff>
    </xdr:from>
    <xdr:ext cx="155575" cy="184150"/>
    <xdr:sp macro="" textlink="">
      <xdr:nvSpPr>
        <xdr:cNvPr id="526" name="TextBox 4738">
          <a:extLst>
            <a:ext uri="{FF2B5EF4-FFF2-40B4-BE49-F238E27FC236}">
              <a16:creationId xmlns:a16="http://schemas.microsoft.com/office/drawing/2014/main" id="{00000000-0008-0000-0800-0000F0040000}"/>
            </a:ext>
          </a:extLst>
        </xdr:cNvPr>
        <xdr:cNvSpPr txBox="1">
          <a:spLocks noChangeArrowheads="1"/>
        </xdr:cNvSpPr>
      </xdr:nvSpPr>
      <xdr:spPr bwMode="auto">
        <a:xfrm>
          <a:off x="3876675" y="9915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19050"/>
    <xdr:sp macro="" textlink="">
      <xdr:nvSpPr>
        <xdr:cNvPr id="527" name="TextBox 4739">
          <a:extLst>
            <a:ext uri="{FF2B5EF4-FFF2-40B4-BE49-F238E27FC236}">
              <a16:creationId xmlns:a16="http://schemas.microsoft.com/office/drawing/2014/main" id="{00000000-0008-0000-0800-0000F1040000}"/>
            </a:ext>
          </a:extLst>
        </xdr:cNvPr>
        <xdr:cNvSpPr txBox="1">
          <a:spLocks noChangeArrowheads="1"/>
        </xdr:cNvSpPr>
      </xdr:nvSpPr>
      <xdr:spPr bwMode="auto">
        <a:xfrm>
          <a:off x="3876675" y="10106025"/>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19050"/>
    <xdr:sp macro="" textlink="">
      <xdr:nvSpPr>
        <xdr:cNvPr id="528" name="TextBox 4740">
          <a:extLst>
            <a:ext uri="{FF2B5EF4-FFF2-40B4-BE49-F238E27FC236}">
              <a16:creationId xmlns:a16="http://schemas.microsoft.com/office/drawing/2014/main" id="{00000000-0008-0000-0800-0000F2040000}"/>
            </a:ext>
          </a:extLst>
        </xdr:cNvPr>
        <xdr:cNvSpPr txBox="1">
          <a:spLocks noChangeArrowheads="1"/>
        </xdr:cNvSpPr>
      </xdr:nvSpPr>
      <xdr:spPr bwMode="auto">
        <a:xfrm>
          <a:off x="3876675" y="10106025"/>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19050"/>
    <xdr:sp macro="" textlink="">
      <xdr:nvSpPr>
        <xdr:cNvPr id="529" name="TextBox 4741">
          <a:extLst>
            <a:ext uri="{FF2B5EF4-FFF2-40B4-BE49-F238E27FC236}">
              <a16:creationId xmlns:a16="http://schemas.microsoft.com/office/drawing/2014/main" id="{00000000-0008-0000-0800-0000F3040000}"/>
            </a:ext>
          </a:extLst>
        </xdr:cNvPr>
        <xdr:cNvSpPr txBox="1">
          <a:spLocks noChangeArrowheads="1"/>
        </xdr:cNvSpPr>
      </xdr:nvSpPr>
      <xdr:spPr bwMode="auto">
        <a:xfrm>
          <a:off x="3876675" y="10106025"/>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19050"/>
    <xdr:sp macro="" textlink="">
      <xdr:nvSpPr>
        <xdr:cNvPr id="530" name="TextBox 4742">
          <a:extLst>
            <a:ext uri="{FF2B5EF4-FFF2-40B4-BE49-F238E27FC236}">
              <a16:creationId xmlns:a16="http://schemas.microsoft.com/office/drawing/2014/main" id="{00000000-0008-0000-0800-0000F4040000}"/>
            </a:ext>
          </a:extLst>
        </xdr:cNvPr>
        <xdr:cNvSpPr txBox="1">
          <a:spLocks noChangeArrowheads="1"/>
        </xdr:cNvSpPr>
      </xdr:nvSpPr>
      <xdr:spPr bwMode="auto">
        <a:xfrm>
          <a:off x="3876675" y="10106025"/>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19050"/>
    <xdr:sp macro="" textlink="">
      <xdr:nvSpPr>
        <xdr:cNvPr id="531" name="TextBox 4743">
          <a:extLst>
            <a:ext uri="{FF2B5EF4-FFF2-40B4-BE49-F238E27FC236}">
              <a16:creationId xmlns:a16="http://schemas.microsoft.com/office/drawing/2014/main" id="{00000000-0008-0000-0800-0000F5040000}"/>
            </a:ext>
          </a:extLst>
        </xdr:cNvPr>
        <xdr:cNvSpPr txBox="1">
          <a:spLocks noChangeArrowheads="1"/>
        </xdr:cNvSpPr>
      </xdr:nvSpPr>
      <xdr:spPr bwMode="auto">
        <a:xfrm>
          <a:off x="3876675" y="10106025"/>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53</xdr:row>
      <xdr:rowOff>9525</xdr:rowOff>
    </xdr:from>
    <xdr:ext cx="155575" cy="19050"/>
    <xdr:sp macro="" textlink="">
      <xdr:nvSpPr>
        <xdr:cNvPr id="532" name="TextBox 4744">
          <a:extLst>
            <a:ext uri="{FF2B5EF4-FFF2-40B4-BE49-F238E27FC236}">
              <a16:creationId xmlns:a16="http://schemas.microsoft.com/office/drawing/2014/main" id="{00000000-0008-0000-0800-0000F6040000}"/>
            </a:ext>
          </a:extLst>
        </xdr:cNvPr>
        <xdr:cNvSpPr txBox="1">
          <a:spLocks noChangeArrowheads="1"/>
        </xdr:cNvSpPr>
      </xdr:nvSpPr>
      <xdr:spPr bwMode="auto">
        <a:xfrm>
          <a:off x="3876675" y="10106025"/>
          <a:ext cx="155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184150"/>
    <xdr:sp macro="" textlink="">
      <xdr:nvSpPr>
        <xdr:cNvPr id="533" name="TextBox 4745">
          <a:extLst>
            <a:ext uri="{FF2B5EF4-FFF2-40B4-BE49-F238E27FC236}">
              <a16:creationId xmlns:a16="http://schemas.microsoft.com/office/drawing/2014/main" id="{00000000-0008-0000-0800-0000F7040000}"/>
            </a:ext>
          </a:extLst>
        </xdr:cNvPr>
        <xdr:cNvSpPr txBox="1">
          <a:spLocks noChangeArrowheads="1"/>
        </xdr:cNvSpPr>
      </xdr:nvSpPr>
      <xdr:spPr bwMode="auto">
        <a:xfrm>
          <a:off x="3876675" y="10296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184150"/>
    <xdr:sp macro="" textlink="">
      <xdr:nvSpPr>
        <xdr:cNvPr id="534" name="TextBox 4746">
          <a:extLst>
            <a:ext uri="{FF2B5EF4-FFF2-40B4-BE49-F238E27FC236}">
              <a16:creationId xmlns:a16="http://schemas.microsoft.com/office/drawing/2014/main" id="{00000000-0008-0000-0800-0000F8040000}"/>
            </a:ext>
          </a:extLst>
        </xdr:cNvPr>
        <xdr:cNvSpPr txBox="1">
          <a:spLocks noChangeArrowheads="1"/>
        </xdr:cNvSpPr>
      </xdr:nvSpPr>
      <xdr:spPr bwMode="auto">
        <a:xfrm>
          <a:off x="3876675" y="10296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184150"/>
    <xdr:sp macro="" textlink="">
      <xdr:nvSpPr>
        <xdr:cNvPr id="535" name="TextBox 4747">
          <a:extLst>
            <a:ext uri="{FF2B5EF4-FFF2-40B4-BE49-F238E27FC236}">
              <a16:creationId xmlns:a16="http://schemas.microsoft.com/office/drawing/2014/main" id="{00000000-0008-0000-0800-0000F9040000}"/>
            </a:ext>
          </a:extLst>
        </xdr:cNvPr>
        <xdr:cNvSpPr txBox="1">
          <a:spLocks noChangeArrowheads="1"/>
        </xdr:cNvSpPr>
      </xdr:nvSpPr>
      <xdr:spPr bwMode="auto">
        <a:xfrm>
          <a:off x="3876675" y="10296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184150"/>
    <xdr:sp macro="" textlink="">
      <xdr:nvSpPr>
        <xdr:cNvPr id="536" name="TextBox 4748">
          <a:extLst>
            <a:ext uri="{FF2B5EF4-FFF2-40B4-BE49-F238E27FC236}">
              <a16:creationId xmlns:a16="http://schemas.microsoft.com/office/drawing/2014/main" id="{00000000-0008-0000-0800-0000FA040000}"/>
            </a:ext>
          </a:extLst>
        </xdr:cNvPr>
        <xdr:cNvSpPr txBox="1">
          <a:spLocks noChangeArrowheads="1"/>
        </xdr:cNvSpPr>
      </xdr:nvSpPr>
      <xdr:spPr bwMode="auto">
        <a:xfrm>
          <a:off x="3876675" y="10296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184150"/>
    <xdr:sp macro="" textlink="">
      <xdr:nvSpPr>
        <xdr:cNvPr id="537" name="TextBox 4749">
          <a:extLst>
            <a:ext uri="{FF2B5EF4-FFF2-40B4-BE49-F238E27FC236}">
              <a16:creationId xmlns:a16="http://schemas.microsoft.com/office/drawing/2014/main" id="{00000000-0008-0000-0800-0000FB040000}"/>
            </a:ext>
          </a:extLst>
        </xdr:cNvPr>
        <xdr:cNvSpPr txBox="1">
          <a:spLocks noChangeArrowheads="1"/>
        </xdr:cNvSpPr>
      </xdr:nvSpPr>
      <xdr:spPr bwMode="auto">
        <a:xfrm>
          <a:off x="3876675" y="10296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55575" cy="184150"/>
    <xdr:sp macro="" textlink="">
      <xdr:nvSpPr>
        <xdr:cNvPr id="538" name="TextBox 4750">
          <a:extLst>
            <a:ext uri="{FF2B5EF4-FFF2-40B4-BE49-F238E27FC236}">
              <a16:creationId xmlns:a16="http://schemas.microsoft.com/office/drawing/2014/main" id="{00000000-0008-0000-0800-0000FC040000}"/>
            </a:ext>
          </a:extLst>
        </xdr:cNvPr>
        <xdr:cNvSpPr txBox="1">
          <a:spLocks noChangeArrowheads="1"/>
        </xdr:cNvSpPr>
      </xdr:nvSpPr>
      <xdr:spPr bwMode="auto">
        <a:xfrm>
          <a:off x="3876675" y="10296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0</xdr:rowOff>
    </xdr:from>
    <xdr:ext cx="155575" cy="47625"/>
    <xdr:sp macro="" textlink="">
      <xdr:nvSpPr>
        <xdr:cNvPr id="539" name="TextBox 4751">
          <a:extLst>
            <a:ext uri="{FF2B5EF4-FFF2-40B4-BE49-F238E27FC236}">
              <a16:creationId xmlns:a16="http://schemas.microsoft.com/office/drawing/2014/main" id="{00000000-0008-0000-0800-0000FD040000}"/>
            </a:ext>
          </a:extLst>
        </xdr:cNvPr>
        <xdr:cNvSpPr txBox="1">
          <a:spLocks noChangeArrowheads="1"/>
        </xdr:cNvSpPr>
      </xdr:nvSpPr>
      <xdr:spPr bwMode="auto">
        <a:xfrm>
          <a:off x="3876675" y="104775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0</xdr:rowOff>
    </xdr:from>
    <xdr:ext cx="155575" cy="47625"/>
    <xdr:sp macro="" textlink="">
      <xdr:nvSpPr>
        <xdr:cNvPr id="540" name="TextBox 4752">
          <a:extLst>
            <a:ext uri="{FF2B5EF4-FFF2-40B4-BE49-F238E27FC236}">
              <a16:creationId xmlns:a16="http://schemas.microsoft.com/office/drawing/2014/main" id="{00000000-0008-0000-0800-0000FE040000}"/>
            </a:ext>
          </a:extLst>
        </xdr:cNvPr>
        <xdr:cNvSpPr txBox="1">
          <a:spLocks noChangeArrowheads="1"/>
        </xdr:cNvSpPr>
      </xdr:nvSpPr>
      <xdr:spPr bwMode="auto">
        <a:xfrm>
          <a:off x="3876675" y="104775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0</xdr:rowOff>
    </xdr:from>
    <xdr:ext cx="155575" cy="47625"/>
    <xdr:sp macro="" textlink="">
      <xdr:nvSpPr>
        <xdr:cNvPr id="541" name="TextBox 4753">
          <a:extLst>
            <a:ext uri="{FF2B5EF4-FFF2-40B4-BE49-F238E27FC236}">
              <a16:creationId xmlns:a16="http://schemas.microsoft.com/office/drawing/2014/main" id="{00000000-0008-0000-0800-0000FF040000}"/>
            </a:ext>
          </a:extLst>
        </xdr:cNvPr>
        <xdr:cNvSpPr txBox="1">
          <a:spLocks noChangeArrowheads="1"/>
        </xdr:cNvSpPr>
      </xdr:nvSpPr>
      <xdr:spPr bwMode="auto">
        <a:xfrm>
          <a:off x="3876675" y="104775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0</xdr:rowOff>
    </xdr:from>
    <xdr:ext cx="155575" cy="47625"/>
    <xdr:sp macro="" textlink="">
      <xdr:nvSpPr>
        <xdr:cNvPr id="542" name="TextBox 4754">
          <a:extLst>
            <a:ext uri="{FF2B5EF4-FFF2-40B4-BE49-F238E27FC236}">
              <a16:creationId xmlns:a16="http://schemas.microsoft.com/office/drawing/2014/main" id="{00000000-0008-0000-0800-000000050000}"/>
            </a:ext>
          </a:extLst>
        </xdr:cNvPr>
        <xdr:cNvSpPr txBox="1">
          <a:spLocks noChangeArrowheads="1"/>
        </xdr:cNvSpPr>
      </xdr:nvSpPr>
      <xdr:spPr bwMode="auto">
        <a:xfrm>
          <a:off x="3876675" y="104775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0</xdr:rowOff>
    </xdr:from>
    <xdr:ext cx="155575" cy="47625"/>
    <xdr:sp macro="" textlink="">
      <xdr:nvSpPr>
        <xdr:cNvPr id="543" name="TextBox 4755">
          <a:extLst>
            <a:ext uri="{FF2B5EF4-FFF2-40B4-BE49-F238E27FC236}">
              <a16:creationId xmlns:a16="http://schemas.microsoft.com/office/drawing/2014/main" id="{00000000-0008-0000-0800-000001050000}"/>
            </a:ext>
          </a:extLst>
        </xdr:cNvPr>
        <xdr:cNvSpPr txBox="1">
          <a:spLocks noChangeArrowheads="1"/>
        </xdr:cNvSpPr>
      </xdr:nvSpPr>
      <xdr:spPr bwMode="auto">
        <a:xfrm>
          <a:off x="3876675" y="104775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55</xdr:row>
      <xdr:rowOff>0</xdr:rowOff>
    </xdr:from>
    <xdr:ext cx="155575" cy="47625"/>
    <xdr:sp macro="" textlink="">
      <xdr:nvSpPr>
        <xdr:cNvPr id="544" name="TextBox 4756">
          <a:extLst>
            <a:ext uri="{FF2B5EF4-FFF2-40B4-BE49-F238E27FC236}">
              <a16:creationId xmlns:a16="http://schemas.microsoft.com/office/drawing/2014/main" id="{00000000-0008-0000-0800-000002050000}"/>
            </a:ext>
          </a:extLst>
        </xdr:cNvPr>
        <xdr:cNvSpPr txBox="1">
          <a:spLocks noChangeArrowheads="1"/>
        </xdr:cNvSpPr>
      </xdr:nvSpPr>
      <xdr:spPr bwMode="auto">
        <a:xfrm>
          <a:off x="3876675" y="104775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0</xdr:rowOff>
    </xdr:from>
    <xdr:ext cx="155575" cy="47625"/>
    <xdr:sp macro="" textlink="">
      <xdr:nvSpPr>
        <xdr:cNvPr id="545" name="TextBox 4757">
          <a:extLst>
            <a:ext uri="{FF2B5EF4-FFF2-40B4-BE49-F238E27FC236}">
              <a16:creationId xmlns:a16="http://schemas.microsoft.com/office/drawing/2014/main" id="{00000000-0008-0000-0800-000003050000}"/>
            </a:ext>
          </a:extLst>
        </xdr:cNvPr>
        <xdr:cNvSpPr txBox="1">
          <a:spLocks noChangeArrowheads="1"/>
        </xdr:cNvSpPr>
      </xdr:nvSpPr>
      <xdr:spPr bwMode="auto">
        <a:xfrm>
          <a:off x="3876675" y="106680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0</xdr:rowOff>
    </xdr:from>
    <xdr:ext cx="155575" cy="47625"/>
    <xdr:sp macro="" textlink="">
      <xdr:nvSpPr>
        <xdr:cNvPr id="546" name="TextBox 4758">
          <a:extLst>
            <a:ext uri="{FF2B5EF4-FFF2-40B4-BE49-F238E27FC236}">
              <a16:creationId xmlns:a16="http://schemas.microsoft.com/office/drawing/2014/main" id="{00000000-0008-0000-0800-000004050000}"/>
            </a:ext>
          </a:extLst>
        </xdr:cNvPr>
        <xdr:cNvSpPr txBox="1">
          <a:spLocks noChangeArrowheads="1"/>
        </xdr:cNvSpPr>
      </xdr:nvSpPr>
      <xdr:spPr bwMode="auto">
        <a:xfrm>
          <a:off x="3876675" y="106680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0</xdr:rowOff>
    </xdr:from>
    <xdr:ext cx="155575" cy="47625"/>
    <xdr:sp macro="" textlink="">
      <xdr:nvSpPr>
        <xdr:cNvPr id="547" name="TextBox 4759">
          <a:extLst>
            <a:ext uri="{FF2B5EF4-FFF2-40B4-BE49-F238E27FC236}">
              <a16:creationId xmlns:a16="http://schemas.microsoft.com/office/drawing/2014/main" id="{00000000-0008-0000-0800-000005050000}"/>
            </a:ext>
          </a:extLst>
        </xdr:cNvPr>
        <xdr:cNvSpPr txBox="1">
          <a:spLocks noChangeArrowheads="1"/>
        </xdr:cNvSpPr>
      </xdr:nvSpPr>
      <xdr:spPr bwMode="auto">
        <a:xfrm>
          <a:off x="3876675" y="106680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0</xdr:rowOff>
    </xdr:from>
    <xdr:ext cx="155575" cy="47625"/>
    <xdr:sp macro="" textlink="">
      <xdr:nvSpPr>
        <xdr:cNvPr id="548" name="TextBox 4760">
          <a:extLst>
            <a:ext uri="{FF2B5EF4-FFF2-40B4-BE49-F238E27FC236}">
              <a16:creationId xmlns:a16="http://schemas.microsoft.com/office/drawing/2014/main" id="{00000000-0008-0000-0800-000006050000}"/>
            </a:ext>
          </a:extLst>
        </xdr:cNvPr>
        <xdr:cNvSpPr txBox="1">
          <a:spLocks noChangeArrowheads="1"/>
        </xdr:cNvSpPr>
      </xdr:nvSpPr>
      <xdr:spPr bwMode="auto">
        <a:xfrm>
          <a:off x="3876675" y="106680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0</xdr:rowOff>
    </xdr:from>
    <xdr:ext cx="155575" cy="47625"/>
    <xdr:sp macro="" textlink="">
      <xdr:nvSpPr>
        <xdr:cNvPr id="549" name="TextBox 4761">
          <a:extLst>
            <a:ext uri="{FF2B5EF4-FFF2-40B4-BE49-F238E27FC236}">
              <a16:creationId xmlns:a16="http://schemas.microsoft.com/office/drawing/2014/main" id="{00000000-0008-0000-0800-000007050000}"/>
            </a:ext>
          </a:extLst>
        </xdr:cNvPr>
        <xdr:cNvSpPr txBox="1">
          <a:spLocks noChangeArrowheads="1"/>
        </xdr:cNvSpPr>
      </xdr:nvSpPr>
      <xdr:spPr bwMode="auto">
        <a:xfrm>
          <a:off x="3876675" y="106680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56</xdr:row>
      <xdr:rowOff>0</xdr:rowOff>
    </xdr:from>
    <xdr:ext cx="155575" cy="47625"/>
    <xdr:sp macro="" textlink="">
      <xdr:nvSpPr>
        <xdr:cNvPr id="550" name="TextBox 4762">
          <a:extLst>
            <a:ext uri="{FF2B5EF4-FFF2-40B4-BE49-F238E27FC236}">
              <a16:creationId xmlns:a16="http://schemas.microsoft.com/office/drawing/2014/main" id="{00000000-0008-0000-0800-000008050000}"/>
            </a:ext>
          </a:extLst>
        </xdr:cNvPr>
        <xdr:cNvSpPr txBox="1">
          <a:spLocks noChangeArrowheads="1"/>
        </xdr:cNvSpPr>
      </xdr:nvSpPr>
      <xdr:spPr bwMode="auto">
        <a:xfrm>
          <a:off x="3876675" y="10668000"/>
          <a:ext cx="155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7</xdr:col>
      <xdr:colOff>152400</xdr:colOff>
      <xdr:row>57</xdr:row>
      <xdr:rowOff>28575</xdr:rowOff>
    </xdr:from>
    <xdr:to>
      <xdr:col>7</xdr:col>
      <xdr:colOff>307975</xdr:colOff>
      <xdr:row>57</xdr:row>
      <xdr:rowOff>28575</xdr:rowOff>
    </xdr:to>
    <xdr:sp macro="" textlink="">
      <xdr:nvSpPr>
        <xdr:cNvPr id="551" name="TextBox 4769">
          <a:extLst>
            <a:ext uri="{FF2B5EF4-FFF2-40B4-BE49-F238E27FC236}">
              <a16:creationId xmlns:a16="http://schemas.microsoft.com/office/drawing/2014/main" id="{00000000-0008-0000-0800-00000F05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57</xdr:row>
      <xdr:rowOff>28575</xdr:rowOff>
    </xdr:from>
    <xdr:to>
      <xdr:col>7</xdr:col>
      <xdr:colOff>307975</xdr:colOff>
      <xdr:row>57</xdr:row>
      <xdr:rowOff>28575</xdr:rowOff>
    </xdr:to>
    <xdr:sp macro="" textlink="">
      <xdr:nvSpPr>
        <xdr:cNvPr id="552" name="TextBox 4770">
          <a:extLst>
            <a:ext uri="{FF2B5EF4-FFF2-40B4-BE49-F238E27FC236}">
              <a16:creationId xmlns:a16="http://schemas.microsoft.com/office/drawing/2014/main" id="{00000000-0008-0000-0800-00001005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57</xdr:row>
      <xdr:rowOff>28575</xdr:rowOff>
    </xdr:from>
    <xdr:to>
      <xdr:col>7</xdr:col>
      <xdr:colOff>307975</xdr:colOff>
      <xdr:row>57</xdr:row>
      <xdr:rowOff>28575</xdr:rowOff>
    </xdr:to>
    <xdr:sp macro="" textlink="">
      <xdr:nvSpPr>
        <xdr:cNvPr id="553" name="TextBox 4771">
          <a:extLst>
            <a:ext uri="{FF2B5EF4-FFF2-40B4-BE49-F238E27FC236}">
              <a16:creationId xmlns:a16="http://schemas.microsoft.com/office/drawing/2014/main" id="{00000000-0008-0000-0800-00001105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57</xdr:row>
      <xdr:rowOff>28575</xdr:rowOff>
    </xdr:from>
    <xdr:to>
      <xdr:col>7</xdr:col>
      <xdr:colOff>307975</xdr:colOff>
      <xdr:row>57</xdr:row>
      <xdr:rowOff>28575</xdr:rowOff>
    </xdr:to>
    <xdr:sp macro="" textlink="">
      <xdr:nvSpPr>
        <xdr:cNvPr id="554" name="TextBox 4772">
          <a:extLst>
            <a:ext uri="{FF2B5EF4-FFF2-40B4-BE49-F238E27FC236}">
              <a16:creationId xmlns:a16="http://schemas.microsoft.com/office/drawing/2014/main" id="{00000000-0008-0000-0800-00001205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57</xdr:row>
      <xdr:rowOff>28575</xdr:rowOff>
    </xdr:from>
    <xdr:to>
      <xdr:col>7</xdr:col>
      <xdr:colOff>307975</xdr:colOff>
      <xdr:row>57</xdr:row>
      <xdr:rowOff>28575</xdr:rowOff>
    </xdr:to>
    <xdr:sp macro="" textlink="">
      <xdr:nvSpPr>
        <xdr:cNvPr id="555" name="TextBox 4773">
          <a:extLst>
            <a:ext uri="{FF2B5EF4-FFF2-40B4-BE49-F238E27FC236}">
              <a16:creationId xmlns:a16="http://schemas.microsoft.com/office/drawing/2014/main" id="{00000000-0008-0000-0800-00001305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7</xdr:col>
      <xdr:colOff>152400</xdr:colOff>
      <xdr:row>57</xdr:row>
      <xdr:rowOff>28575</xdr:rowOff>
    </xdr:from>
    <xdr:to>
      <xdr:col>7</xdr:col>
      <xdr:colOff>307975</xdr:colOff>
      <xdr:row>57</xdr:row>
      <xdr:rowOff>28575</xdr:rowOff>
    </xdr:to>
    <xdr:sp macro="" textlink="">
      <xdr:nvSpPr>
        <xdr:cNvPr id="556" name="TextBox 4774">
          <a:extLst>
            <a:ext uri="{FF2B5EF4-FFF2-40B4-BE49-F238E27FC236}">
              <a16:creationId xmlns:a16="http://schemas.microsoft.com/office/drawing/2014/main" id="{00000000-0008-0000-0800-000014050000}"/>
            </a:ext>
          </a:extLst>
        </xdr:cNvPr>
        <xdr:cNvSpPr txBox="1">
          <a:spLocks noChangeArrowheads="1"/>
        </xdr:cNvSpPr>
      </xdr:nvSpPr>
      <xdr:spPr bwMode="auto">
        <a:xfrm>
          <a:off x="4419600" y="108870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557" name="TextBox 4775">
          <a:extLst>
            <a:ext uri="{FF2B5EF4-FFF2-40B4-BE49-F238E27FC236}">
              <a16:creationId xmlns:a16="http://schemas.microsoft.com/office/drawing/2014/main" id="{00000000-0008-0000-0800-00001505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558" name="TextBox 4776">
          <a:extLst>
            <a:ext uri="{FF2B5EF4-FFF2-40B4-BE49-F238E27FC236}">
              <a16:creationId xmlns:a16="http://schemas.microsoft.com/office/drawing/2014/main" id="{00000000-0008-0000-0800-00001605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559" name="TextBox 4777">
          <a:extLst>
            <a:ext uri="{FF2B5EF4-FFF2-40B4-BE49-F238E27FC236}">
              <a16:creationId xmlns:a16="http://schemas.microsoft.com/office/drawing/2014/main" id="{00000000-0008-0000-0800-00001705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560" name="TextBox 4778">
          <a:extLst>
            <a:ext uri="{FF2B5EF4-FFF2-40B4-BE49-F238E27FC236}">
              <a16:creationId xmlns:a16="http://schemas.microsoft.com/office/drawing/2014/main" id="{00000000-0008-0000-0800-00001805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561" name="TextBox 4779">
          <a:extLst>
            <a:ext uri="{FF2B5EF4-FFF2-40B4-BE49-F238E27FC236}">
              <a16:creationId xmlns:a16="http://schemas.microsoft.com/office/drawing/2014/main" id="{00000000-0008-0000-0800-00001905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6</xdr:col>
      <xdr:colOff>361950</xdr:colOff>
      <xdr:row>57</xdr:row>
      <xdr:rowOff>180975</xdr:rowOff>
    </xdr:from>
    <xdr:to>
      <xdr:col>6</xdr:col>
      <xdr:colOff>517525</xdr:colOff>
      <xdr:row>57</xdr:row>
      <xdr:rowOff>180975</xdr:rowOff>
    </xdr:to>
    <xdr:sp macro="" textlink="">
      <xdr:nvSpPr>
        <xdr:cNvPr id="562" name="TextBox 4780">
          <a:extLst>
            <a:ext uri="{FF2B5EF4-FFF2-40B4-BE49-F238E27FC236}">
              <a16:creationId xmlns:a16="http://schemas.microsoft.com/office/drawing/2014/main" id="{00000000-0008-0000-0800-00001A050000}"/>
            </a:ext>
          </a:extLst>
        </xdr:cNvPr>
        <xdr:cNvSpPr txBox="1">
          <a:spLocks noChangeArrowheads="1"/>
        </xdr:cNvSpPr>
      </xdr:nvSpPr>
      <xdr:spPr bwMode="auto">
        <a:xfrm>
          <a:off x="4019550" y="11039475"/>
          <a:ext cx="155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47625</xdr:colOff>
      <xdr:row>56</xdr:row>
      <xdr:rowOff>38100</xdr:rowOff>
    </xdr:from>
    <xdr:ext cx="327025" cy="19050"/>
    <xdr:sp macro="" textlink="">
      <xdr:nvSpPr>
        <xdr:cNvPr id="563" name="TextBox 4782">
          <a:extLst>
            <a:ext uri="{FF2B5EF4-FFF2-40B4-BE49-F238E27FC236}">
              <a16:creationId xmlns:a16="http://schemas.microsoft.com/office/drawing/2014/main" id="{00000000-0008-0000-0800-00001B050000}"/>
            </a:ext>
          </a:extLst>
        </xdr:cNvPr>
        <xdr:cNvSpPr txBox="1">
          <a:spLocks noChangeArrowheads="1"/>
        </xdr:cNvSpPr>
      </xdr:nvSpPr>
      <xdr:spPr bwMode="auto">
        <a:xfrm>
          <a:off x="3705225" y="10706100"/>
          <a:ext cx="3270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5</xdr:col>
      <xdr:colOff>552450</xdr:colOff>
      <xdr:row>57</xdr:row>
      <xdr:rowOff>0</xdr:rowOff>
    </xdr:from>
    <xdr:ext cx="400050" cy="19050"/>
    <xdr:sp macro="" textlink="">
      <xdr:nvSpPr>
        <xdr:cNvPr id="564" name="TextBox 4783">
          <a:extLst>
            <a:ext uri="{FF2B5EF4-FFF2-40B4-BE49-F238E27FC236}">
              <a16:creationId xmlns:a16="http://schemas.microsoft.com/office/drawing/2014/main" id="{00000000-0008-0000-0800-00001C050000}"/>
            </a:ext>
          </a:extLst>
        </xdr:cNvPr>
        <xdr:cNvSpPr txBox="1">
          <a:spLocks noChangeArrowheads="1"/>
        </xdr:cNvSpPr>
      </xdr:nvSpPr>
      <xdr:spPr bwMode="auto">
        <a:xfrm>
          <a:off x="3600450" y="10858500"/>
          <a:ext cx="400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65" name="TextBox 4637">
          <a:extLst>
            <a:ext uri="{FF2B5EF4-FFF2-40B4-BE49-F238E27FC236}">
              <a16:creationId xmlns:a16="http://schemas.microsoft.com/office/drawing/2014/main" id="{00000000-0008-0000-0800-00001D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66" name="TextBox 4638">
          <a:extLst>
            <a:ext uri="{FF2B5EF4-FFF2-40B4-BE49-F238E27FC236}">
              <a16:creationId xmlns:a16="http://schemas.microsoft.com/office/drawing/2014/main" id="{00000000-0008-0000-0800-00001E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67" name="TextBox 4639">
          <a:extLst>
            <a:ext uri="{FF2B5EF4-FFF2-40B4-BE49-F238E27FC236}">
              <a16:creationId xmlns:a16="http://schemas.microsoft.com/office/drawing/2014/main" id="{00000000-0008-0000-0800-00001F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68" name="TextBox 4640">
          <a:extLst>
            <a:ext uri="{FF2B5EF4-FFF2-40B4-BE49-F238E27FC236}">
              <a16:creationId xmlns:a16="http://schemas.microsoft.com/office/drawing/2014/main" id="{00000000-0008-0000-0800-000020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69" name="TextBox 4641">
          <a:extLst>
            <a:ext uri="{FF2B5EF4-FFF2-40B4-BE49-F238E27FC236}">
              <a16:creationId xmlns:a16="http://schemas.microsoft.com/office/drawing/2014/main" id="{00000000-0008-0000-0800-000021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70" name="TextBox 4642">
          <a:extLst>
            <a:ext uri="{FF2B5EF4-FFF2-40B4-BE49-F238E27FC236}">
              <a16:creationId xmlns:a16="http://schemas.microsoft.com/office/drawing/2014/main" id="{00000000-0008-0000-0800-000022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71" name="TextBox 4643">
          <a:extLst>
            <a:ext uri="{FF2B5EF4-FFF2-40B4-BE49-F238E27FC236}">
              <a16:creationId xmlns:a16="http://schemas.microsoft.com/office/drawing/2014/main" id="{00000000-0008-0000-0800-000023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72" name="TextBox 4644">
          <a:extLst>
            <a:ext uri="{FF2B5EF4-FFF2-40B4-BE49-F238E27FC236}">
              <a16:creationId xmlns:a16="http://schemas.microsoft.com/office/drawing/2014/main" id="{00000000-0008-0000-0800-000024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73" name="TextBox 4645">
          <a:extLst>
            <a:ext uri="{FF2B5EF4-FFF2-40B4-BE49-F238E27FC236}">
              <a16:creationId xmlns:a16="http://schemas.microsoft.com/office/drawing/2014/main" id="{00000000-0008-0000-0800-000025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74" name="TextBox 4646">
          <a:extLst>
            <a:ext uri="{FF2B5EF4-FFF2-40B4-BE49-F238E27FC236}">
              <a16:creationId xmlns:a16="http://schemas.microsoft.com/office/drawing/2014/main" id="{00000000-0008-0000-0800-000026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75" name="TextBox 4647">
          <a:extLst>
            <a:ext uri="{FF2B5EF4-FFF2-40B4-BE49-F238E27FC236}">
              <a16:creationId xmlns:a16="http://schemas.microsoft.com/office/drawing/2014/main" id="{00000000-0008-0000-0800-000027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76" name="TextBox 4648">
          <a:extLst>
            <a:ext uri="{FF2B5EF4-FFF2-40B4-BE49-F238E27FC236}">
              <a16:creationId xmlns:a16="http://schemas.microsoft.com/office/drawing/2014/main" id="{00000000-0008-0000-0800-000028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9525</xdr:rowOff>
    </xdr:from>
    <xdr:ext cx="127000" cy="184150"/>
    <xdr:sp macro="" textlink="">
      <xdr:nvSpPr>
        <xdr:cNvPr id="577" name="TextBox 4637">
          <a:extLst>
            <a:ext uri="{FF2B5EF4-FFF2-40B4-BE49-F238E27FC236}">
              <a16:creationId xmlns:a16="http://schemas.microsoft.com/office/drawing/2014/main" id="{00000000-0008-0000-0800-000029050000}"/>
            </a:ext>
          </a:extLst>
        </xdr:cNvPr>
        <xdr:cNvSpPr txBox="1">
          <a:spLocks noChangeArrowheads="1"/>
        </xdr:cNvSpPr>
      </xdr:nvSpPr>
      <xdr:spPr bwMode="auto">
        <a:xfrm>
          <a:off x="3876675" y="8963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9525</xdr:rowOff>
    </xdr:from>
    <xdr:ext cx="127000" cy="184150"/>
    <xdr:sp macro="" textlink="">
      <xdr:nvSpPr>
        <xdr:cNvPr id="578" name="TextBox 4638">
          <a:extLst>
            <a:ext uri="{FF2B5EF4-FFF2-40B4-BE49-F238E27FC236}">
              <a16:creationId xmlns:a16="http://schemas.microsoft.com/office/drawing/2014/main" id="{00000000-0008-0000-0800-00002A050000}"/>
            </a:ext>
          </a:extLst>
        </xdr:cNvPr>
        <xdr:cNvSpPr txBox="1">
          <a:spLocks noChangeArrowheads="1"/>
        </xdr:cNvSpPr>
      </xdr:nvSpPr>
      <xdr:spPr bwMode="auto">
        <a:xfrm>
          <a:off x="3876675" y="8963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9525</xdr:rowOff>
    </xdr:from>
    <xdr:ext cx="127000" cy="184150"/>
    <xdr:sp macro="" textlink="">
      <xdr:nvSpPr>
        <xdr:cNvPr id="579" name="TextBox 4639">
          <a:extLst>
            <a:ext uri="{FF2B5EF4-FFF2-40B4-BE49-F238E27FC236}">
              <a16:creationId xmlns:a16="http://schemas.microsoft.com/office/drawing/2014/main" id="{00000000-0008-0000-0800-00002B050000}"/>
            </a:ext>
          </a:extLst>
        </xdr:cNvPr>
        <xdr:cNvSpPr txBox="1">
          <a:spLocks noChangeArrowheads="1"/>
        </xdr:cNvSpPr>
      </xdr:nvSpPr>
      <xdr:spPr bwMode="auto">
        <a:xfrm>
          <a:off x="3876675" y="8963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9525</xdr:rowOff>
    </xdr:from>
    <xdr:ext cx="127000" cy="184150"/>
    <xdr:sp macro="" textlink="">
      <xdr:nvSpPr>
        <xdr:cNvPr id="580" name="TextBox 4640">
          <a:extLst>
            <a:ext uri="{FF2B5EF4-FFF2-40B4-BE49-F238E27FC236}">
              <a16:creationId xmlns:a16="http://schemas.microsoft.com/office/drawing/2014/main" id="{00000000-0008-0000-0800-00002C050000}"/>
            </a:ext>
          </a:extLst>
        </xdr:cNvPr>
        <xdr:cNvSpPr txBox="1">
          <a:spLocks noChangeArrowheads="1"/>
        </xdr:cNvSpPr>
      </xdr:nvSpPr>
      <xdr:spPr bwMode="auto">
        <a:xfrm>
          <a:off x="3876675" y="8963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47</xdr:row>
      <xdr:rowOff>28575</xdr:rowOff>
    </xdr:from>
    <xdr:ext cx="127000" cy="155575"/>
    <xdr:sp macro="" textlink="">
      <xdr:nvSpPr>
        <xdr:cNvPr id="581" name="TextBox 4641">
          <a:extLst>
            <a:ext uri="{FF2B5EF4-FFF2-40B4-BE49-F238E27FC236}">
              <a16:creationId xmlns:a16="http://schemas.microsoft.com/office/drawing/2014/main" id="{00000000-0008-0000-0800-00002D050000}"/>
            </a:ext>
          </a:extLst>
        </xdr:cNvPr>
        <xdr:cNvSpPr txBox="1">
          <a:spLocks noChangeArrowheads="1"/>
        </xdr:cNvSpPr>
      </xdr:nvSpPr>
      <xdr:spPr bwMode="auto">
        <a:xfrm>
          <a:off x="3876675" y="8982075"/>
          <a:ext cx="1270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48</xdr:row>
      <xdr:rowOff>0</xdr:rowOff>
    </xdr:from>
    <xdr:ext cx="127000" cy="9525"/>
    <xdr:sp macro="" textlink="">
      <xdr:nvSpPr>
        <xdr:cNvPr id="582" name="TextBox 4643">
          <a:extLst>
            <a:ext uri="{FF2B5EF4-FFF2-40B4-BE49-F238E27FC236}">
              <a16:creationId xmlns:a16="http://schemas.microsoft.com/office/drawing/2014/main" id="{00000000-0008-0000-0800-00002E050000}"/>
            </a:ext>
          </a:extLst>
        </xdr:cNvPr>
        <xdr:cNvSpPr txBox="1">
          <a:spLocks noChangeArrowheads="1"/>
        </xdr:cNvSpPr>
      </xdr:nvSpPr>
      <xdr:spPr bwMode="auto">
        <a:xfrm>
          <a:off x="3876675" y="9144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48</xdr:row>
      <xdr:rowOff>0</xdr:rowOff>
    </xdr:from>
    <xdr:ext cx="127000" cy="9525"/>
    <xdr:sp macro="" textlink="">
      <xdr:nvSpPr>
        <xdr:cNvPr id="583" name="TextBox 4644">
          <a:extLst>
            <a:ext uri="{FF2B5EF4-FFF2-40B4-BE49-F238E27FC236}">
              <a16:creationId xmlns:a16="http://schemas.microsoft.com/office/drawing/2014/main" id="{00000000-0008-0000-0800-00002F050000}"/>
            </a:ext>
          </a:extLst>
        </xdr:cNvPr>
        <xdr:cNvSpPr txBox="1">
          <a:spLocks noChangeArrowheads="1"/>
        </xdr:cNvSpPr>
      </xdr:nvSpPr>
      <xdr:spPr bwMode="auto">
        <a:xfrm>
          <a:off x="3876675" y="9144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48</xdr:row>
      <xdr:rowOff>0</xdr:rowOff>
    </xdr:from>
    <xdr:ext cx="127000" cy="9525"/>
    <xdr:sp macro="" textlink="">
      <xdr:nvSpPr>
        <xdr:cNvPr id="584" name="TextBox 4645">
          <a:extLst>
            <a:ext uri="{FF2B5EF4-FFF2-40B4-BE49-F238E27FC236}">
              <a16:creationId xmlns:a16="http://schemas.microsoft.com/office/drawing/2014/main" id="{00000000-0008-0000-0800-000030050000}"/>
            </a:ext>
          </a:extLst>
        </xdr:cNvPr>
        <xdr:cNvSpPr txBox="1">
          <a:spLocks noChangeArrowheads="1"/>
        </xdr:cNvSpPr>
      </xdr:nvSpPr>
      <xdr:spPr bwMode="auto">
        <a:xfrm>
          <a:off x="3876675" y="9144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48</xdr:row>
      <xdr:rowOff>0</xdr:rowOff>
    </xdr:from>
    <xdr:ext cx="127000" cy="9525"/>
    <xdr:sp macro="" textlink="">
      <xdr:nvSpPr>
        <xdr:cNvPr id="585" name="TextBox 4646">
          <a:extLst>
            <a:ext uri="{FF2B5EF4-FFF2-40B4-BE49-F238E27FC236}">
              <a16:creationId xmlns:a16="http://schemas.microsoft.com/office/drawing/2014/main" id="{00000000-0008-0000-0800-000031050000}"/>
            </a:ext>
          </a:extLst>
        </xdr:cNvPr>
        <xdr:cNvSpPr txBox="1">
          <a:spLocks noChangeArrowheads="1"/>
        </xdr:cNvSpPr>
      </xdr:nvSpPr>
      <xdr:spPr bwMode="auto">
        <a:xfrm>
          <a:off x="3876675" y="9144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48</xdr:row>
      <xdr:rowOff>0</xdr:rowOff>
    </xdr:from>
    <xdr:ext cx="127000" cy="9525"/>
    <xdr:sp macro="" textlink="">
      <xdr:nvSpPr>
        <xdr:cNvPr id="586" name="TextBox 4647">
          <a:extLst>
            <a:ext uri="{FF2B5EF4-FFF2-40B4-BE49-F238E27FC236}">
              <a16:creationId xmlns:a16="http://schemas.microsoft.com/office/drawing/2014/main" id="{00000000-0008-0000-0800-000032050000}"/>
            </a:ext>
          </a:extLst>
        </xdr:cNvPr>
        <xdr:cNvSpPr txBox="1">
          <a:spLocks noChangeArrowheads="1"/>
        </xdr:cNvSpPr>
      </xdr:nvSpPr>
      <xdr:spPr bwMode="auto">
        <a:xfrm>
          <a:off x="3876675" y="9144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48</xdr:row>
      <xdr:rowOff>0</xdr:rowOff>
    </xdr:from>
    <xdr:ext cx="127000" cy="9525"/>
    <xdr:sp macro="" textlink="">
      <xdr:nvSpPr>
        <xdr:cNvPr id="587" name="TextBox 4648">
          <a:extLst>
            <a:ext uri="{FF2B5EF4-FFF2-40B4-BE49-F238E27FC236}">
              <a16:creationId xmlns:a16="http://schemas.microsoft.com/office/drawing/2014/main" id="{00000000-0008-0000-0800-000033050000}"/>
            </a:ext>
          </a:extLst>
        </xdr:cNvPr>
        <xdr:cNvSpPr txBox="1">
          <a:spLocks noChangeArrowheads="1"/>
        </xdr:cNvSpPr>
      </xdr:nvSpPr>
      <xdr:spPr bwMode="auto">
        <a:xfrm>
          <a:off x="3876675" y="9144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88" name="TextBox 4679">
          <a:extLst>
            <a:ext uri="{FF2B5EF4-FFF2-40B4-BE49-F238E27FC236}">
              <a16:creationId xmlns:a16="http://schemas.microsoft.com/office/drawing/2014/main" id="{00000000-0008-0000-0800-000034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89" name="TextBox 4680">
          <a:extLst>
            <a:ext uri="{FF2B5EF4-FFF2-40B4-BE49-F238E27FC236}">
              <a16:creationId xmlns:a16="http://schemas.microsoft.com/office/drawing/2014/main" id="{00000000-0008-0000-0800-000035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90" name="TextBox 4681">
          <a:extLst>
            <a:ext uri="{FF2B5EF4-FFF2-40B4-BE49-F238E27FC236}">
              <a16:creationId xmlns:a16="http://schemas.microsoft.com/office/drawing/2014/main" id="{00000000-0008-0000-0800-000036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91" name="TextBox 4682">
          <a:extLst>
            <a:ext uri="{FF2B5EF4-FFF2-40B4-BE49-F238E27FC236}">
              <a16:creationId xmlns:a16="http://schemas.microsoft.com/office/drawing/2014/main" id="{00000000-0008-0000-0800-000037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92" name="TextBox 4683">
          <a:extLst>
            <a:ext uri="{FF2B5EF4-FFF2-40B4-BE49-F238E27FC236}">
              <a16:creationId xmlns:a16="http://schemas.microsoft.com/office/drawing/2014/main" id="{00000000-0008-0000-0800-000038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593" name="TextBox 4684">
          <a:extLst>
            <a:ext uri="{FF2B5EF4-FFF2-40B4-BE49-F238E27FC236}">
              <a16:creationId xmlns:a16="http://schemas.microsoft.com/office/drawing/2014/main" id="{00000000-0008-0000-0800-000039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94" name="TextBox 4685">
          <a:extLst>
            <a:ext uri="{FF2B5EF4-FFF2-40B4-BE49-F238E27FC236}">
              <a16:creationId xmlns:a16="http://schemas.microsoft.com/office/drawing/2014/main" id="{00000000-0008-0000-0800-00003A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95" name="TextBox 4686">
          <a:extLst>
            <a:ext uri="{FF2B5EF4-FFF2-40B4-BE49-F238E27FC236}">
              <a16:creationId xmlns:a16="http://schemas.microsoft.com/office/drawing/2014/main" id="{00000000-0008-0000-0800-00003B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96" name="TextBox 4687">
          <a:extLst>
            <a:ext uri="{FF2B5EF4-FFF2-40B4-BE49-F238E27FC236}">
              <a16:creationId xmlns:a16="http://schemas.microsoft.com/office/drawing/2014/main" id="{00000000-0008-0000-0800-00003C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97" name="TextBox 4688">
          <a:extLst>
            <a:ext uri="{FF2B5EF4-FFF2-40B4-BE49-F238E27FC236}">
              <a16:creationId xmlns:a16="http://schemas.microsoft.com/office/drawing/2014/main" id="{00000000-0008-0000-0800-00003D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98" name="TextBox 4689">
          <a:extLst>
            <a:ext uri="{FF2B5EF4-FFF2-40B4-BE49-F238E27FC236}">
              <a16:creationId xmlns:a16="http://schemas.microsoft.com/office/drawing/2014/main" id="{00000000-0008-0000-0800-00003E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599" name="TextBox 4690">
          <a:extLst>
            <a:ext uri="{FF2B5EF4-FFF2-40B4-BE49-F238E27FC236}">
              <a16:creationId xmlns:a16="http://schemas.microsoft.com/office/drawing/2014/main" id="{00000000-0008-0000-0800-00003F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600" name="TextBox 4637">
          <a:extLst>
            <a:ext uri="{FF2B5EF4-FFF2-40B4-BE49-F238E27FC236}">
              <a16:creationId xmlns:a16="http://schemas.microsoft.com/office/drawing/2014/main" id="{00000000-0008-0000-0800-000040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601" name="TextBox 4638">
          <a:extLst>
            <a:ext uri="{FF2B5EF4-FFF2-40B4-BE49-F238E27FC236}">
              <a16:creationId xmlns:a16="http://schemas.microsoft.com/office/drawing/2014/main" id="{00000000-0008-0000-0800-000041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602" name="TextBox 4639">
          <a:extLst>
            <a:ext uri="{FF2B5EF4-FFF2-40B4-BE49-F238E27FC236}">
              <a16:creationId xmlns:a16="http://schemas.microsoft.com/office/drawing/2014/main" id="{00000000-0008-0000-0800-000042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603" name="TextBox 4640">
          <a:extLst>
            <a:ext uri="{FF2B5EF4-FFF2-40B4-BE49-F238E27FC236}">
              <a16:creationId xmlns:a16="http://schemas.microsoft.com/office/drawing/2014/main" id="{00000000-0008-0000-0800-000043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604" name="TextBox 4641">
          <a:extLst>
            <a:ext uri="{FF2B5EF4-FFF2-40B4-BE49-F238E27FC236}">
              <a16:creationId xmlns:a16="http://schemas.microsoft.com/office/drawing/2014/main" id="{00000000-0008-0000-0800-000044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41</xdr:row>
      <xdr:rowOff>0</xdr:rowOff>
    </xdr:from>
    <xdr:ext cx="127000" cy="184150"/>
    <xdr:sp macro="" textlink="">
      <xdr:nvSpPr>
        <xdr:cNvPr id="605" name="TextBox 4642">
          <a:extLst>
            <a:ext uri="{FF2B5EF4-FFF2-40B4-BE49-F238E27FC236}">
              <a16:creationId xmlns:a16="http://schemas.microsoft.com/office/drawing/2014/main" id="{00000000-0008-0000-0800-000045050000}"/>
            </a:ext>
          </a:extLst>
        </xdr:cNvPr>
        <xdr:cNvSpPr txBox="1">
          <a:spLocks noChangeArrowheads="1"/>
        </xdr:cNvSpPr>
      </xdr:nvSpPr>
      <xdr:spPr bwMode="auto">
        <a:xfrm>
          <a:off x="3876675" y="7810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606" name="TextBox 4643">
          <a:extLst>
            <a:ext uri="{FF2B5EF4-FFF2-40B4-BE49-F238E27FC236}">
              <a16:creationId xmlns:a16="http://schemas.microsoft.com/office/drawing/2014/main" id="{00000000-0008-0000-0800-000046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607" name="TextBox 4644">
          <a:extLst>
            <a:ext uri="{FF2B5EF4-FFF2-40B4-BE49-F238E27FC236}">
              <a16:creationId xmlns:a16="http://schemas.microsoft.com/office/drawing/2014/main" id="{00000000-0008-0000-0800-000047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608" name="TextBox 4645">
          <a:extLst>
            <a:ext uri="{FF2B5EF4-FFF2-40B4-BE49-F238E27FC236}">
              <a16:creationId xmlns:a16="http://schemas.microsoft.com/office/drawing/2014/main" id="{00000000-0008-0000-0800-000048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609" name="TextBox 4646">
          <a:extLst>
            <a:ext uri="{FF2B5EF4-FFF2-40B4-BE49-F238E27FC236}">
              <a16:creationId xmlns:a16="http://schemas.microsoft.com/office/drawing/2014/main" id="{00000000-0008-0000-0800-000049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610" name="TextBox 4647">
          <a:extLst>
            <a:ext uri="{FF2B5EF4-FFF2-40B4-BE49-F238E27FC236}">
              <a16:creationId xmlns:a16="http://schemas.microsoft.com/office/drawing/2014/main" id="{00000000-0008-0000-0800-00004A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42</xdr:row>
      <xdr:rowOff>9525</xdr:rowOff>
    </xdr:from>
    <xdr:ext cx="127000" cy="9525"/>
    <xdr:sp macro="" textlink="">
      <xdr:nvSpPr>
        <xdr:cNvPr id="611" name="TextBox 4648">
          <a:extLst>
            <a:ext uri="{FF2B5EF4-FFF2-40B4-BE49-F238E27FC236}">
              <a16:creationId xmlns:a16="http://schemas.microsoft.com/office/drawing/2014/main" id="{00000000-0008-0000-0800-00004B050000}"/>
            </a:ext>
          </a:extLst>
        </xdr:cNvPr>
        <xdr:cNvSpPr txBox="1">
          <a:spLocks noChangeArrowheads="1"/>
        </xdr:cNvSpPr>
      </xdr:nvSpPr>
      <xdr:spPr bwMode="auto">
        <a:xfrm>
          <a:off x="3876675" y="80105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12" name="TextBox 4679">
          <a:extLst>
            <a:ext uri="{FF2B5EF4-FFF2-40B4-BE49-F238E27FC236}">
              <a16:creationId xmlns:a16="http://schemas.microsoft.com/office/drawing/2014/main" id="{00000000-0008-0000-0800-00004C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13" name="TextBox 4680">
          <a:extLst>
            <a:ext uri="{FF2B5EF4-FFF2-40B4-BE49-F238E27FC236}">
              <a16:creationId xmlns:a16="http://schemas.microsoft.com/office/drawing/2014/main" id="{00000000-0008-0000-0800-00004D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14" name="TextBox 4681">
          <a:extLst>
            <a:ext uri="{FF2B5EF4-FFF2-40B4-BE49-F238E27FC236}">
              <a16:creationId xmlns:a16="http://schemas.microsoft.com/office/drawing/2014/main" id="{00000000-0008-0000-0800-00004E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15" name="TextBox 4682">
          <a:extLst>
            <a:ext uri="{FF2B5EF4-FFF2-40B4-BE49-F238E27FC236}">
              <a16:creationId xmlns:a16="http://schemas.microsoft.com/office/drawing/2014/main" id="{00000000-0008-0000-0800-00004F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16" name="TextBox 4683">
          <a:extLst>
            <a:ext uri="{FF2B5EF4-FFF2-40B4-BE49-F238E27FC236}">
              <a16:creationId xmlns:a16="http://schemas.microsoft.com/office/drawing/2014/main" id="{00000000-0008-0000-0800-000050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17" name="TextBox 4684">
          <a:extLst>
            <a:ext uri="{FF2B5EF4-FFF2-40B4-BE49-F238E27FC236}">
              <a16:creationId xmlns:a16="http://schemas.microsoft.com/office/drawing/2014/main" id="{00000000-0008-0000-0800-000051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18" name="TextBox 4685">
          <a:extLst>
            <a:ext uri="{FF2B5EF4-FFF2-40B4-BE49-F238E27FC236}">
              <a16:creationId xmlns:a16="http://schemas.microsoft.com/office/drawing/2014/main" id="{00000000-0008-0000-0800-000052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19" name="TextBox 4686">
          <a:extLst>
            <a:ext uri="{FF2B5EF4-FFF2-40B4-BE49-F238E27FC236}">
              <a16:creationId xmlns:a16="http://schemas.microsoft.com/office/drawing/2014/main" id="{00000000-0008-0000-0800-000053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20" name="TextBox 4687">
          <a:extLst>
            <a:ext uri="{FF2B5EF4-FFF2-40B4-BE49-F238E27FC236}">
              <a16:creationId xmlns:a16="http://schemas.microsoft.com/office/drawing/2014/main" id="{00000000-0008-0000-0800-000054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21" name="TextBox 4688">
          <a:extLst>
            <a:ext uri="{FF2B5EF4-FFF2-40B4-BE49-F238E27FC236}">
              <a16:creationId xmlns:a16="http://schemas.microsoft.com/office/drawing/2014/main" id="{00000000-0008-0000-0800-000055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22" name="TextBox 4689">
          <a:extLst>
            <a:ext uri="{FF2B5EF4-FFF2-40B4-BE49-F238E27FC236}">
              <a16:creationId xmlns:a16="http://schemas.microsoft.com/office/drawing/2014/main" id="{00000000-0008-0000-0800-000056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23" name="TextBox 4690">
          <a:extLst>
            <a:ext uri="{FF2B5EF4-FFF2-40B4-BE49-F238E27FC236}">
              <a16:creationId xmlns:a16="http://schemas.microsoft.com/office/drawing/2014/main" id="{00000000-0008-0000-0800-000057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24" name="TextBox 4637">
          <a:extLst>
            <a:ext uri="{FF2B5EF4-FFF2-40B4-BE49-F238E27FC236}">
              <a16:creationId xmlns:a16="http://schemas.microsoft.com/office/drawing/2014/main" id="{00000000-0008-0000-0800-000058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25" name="TextBox 4638">
          <a:extLst>
            <a:ext uri="{FF2B5EF4-FFF2-40B4-BE49-F238E27FC236}">
              <a16:creationId xmlns:a16="http://schemas.microsoft.com/office/drawing/2014/main" id="{00000000-0008-0000-0800-000059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26" name="TextBox 4639">
          <a:extLst>
            <a:ext uri="{FF2B5EF4-FFF2-40B4-BE49-F238E27FC236}">
              <a16:creationId xmlns:a16="http://schemas.microsoft.com/office/drawing/2014/main" id="{00000000-0008-0000-0800-00005A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27" name="TextBox 4640">
          <a:extLst>
            <a:ext uri="{FF2B5EF4-FFF2-40B4-BE49-F238E27FC236}">
              <a16:creationId xmlns:a16="http://schemas.microsoft.com/office/drawing/2014/main" id="{00000000-0008-0000-0800-00005B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28" name="TextBox 4641">
          <a:extLst>
            <a:ext uri="{FF2B5EF4-FFF2-40B4-BE49-F238E27FC236}">
              <a16:creationId xmlns:a16="http://schemas.microsoft.com/office/drawing/2014/main" id="{00000000-0008-0000-0800-00005C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37</xdr:row>
      <xdr:rowOff>0</xdr:rowOff>
    </xdr:from>
    <xdr:ext cx="127000" cy="184150"/>
    <xdr:sp macro="" textlink="">
      <xdr:nvSpPr>
        <xdr:cNvPr id="629" name="TextBox 4642">
          <a:extLst>
            <a:ext uri="{FF2B5EF4-FFF2-40B4-BE49-F238E27FC236}">
              <a16:creationId xmlns:a16="http://schemas.microsoft.com/office/drawing/2014/main" id="{00000000-0008-0000-0800-00005D050000}"/>
            </a:ext>
          </a:extLst>
        </xdr:cNvPr>
        <xdr:cNvSpPr txBox="1">
          <a:spLocks noChangeArrowheads="1"/>
        </xdr:cNvSpPr>
      </xdr:nvSpPr>
      <xdr:spPr bwMode="auto">
        <a:xfrm>
          <a:off x="3876675" y="7048500"/>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30" name="TextBox 4643">
          <a:extLst>
            <a:ext uri="{FF2B5EF4-FFF2-40B4-BE49-F238E27FC236}">
              <a16:creationId xmlns:a16="http://schemas.microsoft.com/office/drawing/2014/main" id="{00000000-0008-0000-0800-00005E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31" name="TextBox 4644">
          <a:extLst>
            <a:ext uri="{FF2B5EF4-FFF2-40B4-BE49-F238E27FC236}">
              <a16:creationId xmlns:a16="http://schemas.microsoft.com/office/drawing/2014/main" id="{00000000-0008-0000-0800-00005F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32" name="TextBox 4645">
          <a:extLst>
            <a:ext uri="{FF2B5EF4-FFF2-40B4-BE49-F238E27FC236}">
              <a16:creationId xmlns:a16="http://schemas.microsoft.com/office/drawing/2014/main" id="{00000000-0008-0000-0800-000060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33" name="TextBox 4646">
          <a:extLst>
            <a:ext uri="{FF2B5EF4-FFF2-40B4-BE49-F238E27FC236}">
              <a16:creationId xmlns:a16="http://schemas.microsoft.com/office/drawing/2014/main" id="{00000000-0008-0000-0800-000061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34" name="TextBox 4647">
          <a:extLst>
            <a:ext uri="{FF2B5EF4-FFF2-40B4-BE49-F238E27FC236}">
              <a16:creationId xmlns:a16="http://schemas.microsoft.com/office/drawing/2014/main" id="{00000000-0008-0000-0800-000062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40</xdr:row>
      <xdr:rowOff>0</xdr:rowOff>
    </xdr:from>
    <xdr:ext cx="127000" cy="9525"/>
    <xdr:sp macro="" textlink="">
      <xdr:nvSpPr>
        <xdr:cNvPr id="635" name="TextBox 4648">
          <a:extLst>
            <a:ext uri="{FF2B5EF4-FFF2-40B4-BE49-F238E27FC236}">
              <a16:creationId xmlns:a16="http://schemas.microsoft.com/office/drawing/2014/main" id="{00000000-0008-0000-0800-000063050000}"/>
            </a:ext>
          </a:extLst>
        </xdr:cNvPr>
        <xdr:cNvSpPr txBox="1">
          <a:spLocks noChangeArrowheads="1"/>
        </xdr:cNvSpPr>
      </xdr:nvSpPr>
      <xdr:spPr bwMode="auto">
        <a:xfrm>
          <a:off x="3876675" y="7620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400050</xdr:colOff>
      <xdr:row>50</xdr:row>
      <xdr:rowOff>57150</xdr:rowOff>
    </xdr:from>
    <xdr:ext cx="85725" cy="231775"/>
    <xdr:sp macro="" textlink="">
      <xdr:nvSpPr>
        <xdr:cNvPr id="636" name="TextBox 4692">
          <a:extLst>
            <a:ext uri="{FF2B5EF4-FFF2-40B4-BE49-F238E27FC236}">
              <a16:creationId xmlns:a16="http://schemas.microsoft.com/office/drawing/2014/main" id="{00000000-0008-0000-0800-000064050000}"/>
            </a:ext>
          </a:extLst>
        </xdr:cNvPr>
        <xdr:cNvSpPr txBox="1">
          <a:spLocks noChangeArrowheads="1"/>
        </xdr:cNvSpPr>
      </xdr:nvSpPr>
      <xdr:spPr bwMode="auto">
        <a:xfrm>
          <a:off x="4057650" y="9582150"/>
          <a:ext cx="85725"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428625</xdr:colOff>
      <xdr:row>56</xdr:row>
      <xdr:rowOff>38100</xdr:rowOff>
    </xdr:from>
    <xdr:ext cx="85725" cy="28575"/>
    <xdr:sp macro="" textlink="">
      <xdr:nvSpPr>
        <xdr:cNvPr id="637" name="TextBox 4693">
          <a:extLst>
            <a:ext uri="{FF2B5EF4-FFF2-40B4-BE49-F238E27FC236}">
              <a16:creationId xmlns:a16="http://schemas.microsoft.com/office/drawing/2014/main" id="{00000000-0008-0000-0800-000065050000}"/>
            </a:ext>
          </a:extLst>
        </xdr:cNvPr>
        <xdr:cNvSpPr txBox="1">
          <a:spLocks noChangeArrowheads="1"/>
        </xdr:cNvSpPr>
      </xdr:nvSpPr>
      <xdr:spPr bwMode="auto">
        <a:xfrm>
          <a:off x="4086225" y="1070610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419100</xdr:colOff>
      <xdr:row>56</xdr:row>
      <xdr:rowOff>0</xdr:rowOff>
    </xdr:from>
    <xdr:ext cx="85725" cy="41275"/>
    <xdr:sp macro="" textlink="">
      <xdr:nvSpPr>
        <xdr:cNvPr id="638" name="TextBox 4694">
          <a:extLst>
            <a:ext uri="{FF2B5EF4-FFF2-40B4-BE49-F238E27FC236}">
              <a16:creationId xmlns:a16="http://schemas.microsoft.com/office/drawing/2014/main" id="{00000000-0008-0000-0800-000066050000}"/>
            </a:ext>
          </a:extLst>
        </xdr:cNvPr>
        <xdr:cNvSpPr txBox="1">
          <a:spLocks noChangeArrowheads="1"/>
        </xdr:cNvSpPr>
      </xdr:nvSpPr>
      <xdr:spPr bwMode="auto">
        <a:xfrm>
          <a:off x="4076700" y="10668000"/>
          <a:ext cx="85725" cy="4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50</xdr:row>
      <xdr:rowOff>142875</xdr:rowOff>
    </xdr:from>
    <xdr:ext cx="127000" cy="231775"/>
    <xdr:sp macro="" textlink="">
      <xdr:nvSpPr>
        <xdr:cNvPr id="639" name="TextBox 4694">
          <a:extLst>
            <a:ext uri="{FF2B5EF4-FFF2-40B4-BE49-F238E27FC236}">
              <a16:creationId xmlns:a16="http://schemas.microsoft.com/office/drawing/2014/main" id="{00000000-0008-0000-0800-000067050000}"/>
            </a:ext>
          </a:extLst>
        </xdr:cNvPr>
        <xdr:cNvSpPr txBox="1">
          <a:spLocks noChangeArrowheads="1"/>
        </xdr:cNvSpPr>
      </xdr:nvSpPr>
      <xdr:spPr bwMode="auto">
        <a:xfrm>
          <a:off x="3876675" y="9667875"/>
          <a:ext cx="1270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27000" cy="231775"/>
    <xdr:sp macro="" textlink="">
      <xdr:nvSpPr>
        <xdr:cNvPr id="640" name="TextBox 4691">
          <a:extLst>
            <a:ext uri="{FF2B5EF4-FFF2-40B4-BE49-F238E27FC236}">
              <a16:creationId xmlns:a16="http://schemas.microsoft.com/office/drawing/2014/main" id="{00000000-0008-0000-0800-000068050000}"/>
            </a:ext>
          </a:extLst>
        </xdr:cNvPr>
        <xdr:cNvSpPr txBox="1">
          <a:spLocks noChangeArrowheads="1"/>
        </xdr:cNvSpPr>
      </xdr:nvSpPr>
      <xdr:spPr bwMode="auto">
        <a:xfrm>
          <a:off x="3876675" y="10296525"/>
          <a:ext cx="1270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27000" cy="231775"/>
    <xdr:sp macro="" textlink="">
      <xdr:nvSpPr>
        <xdr:cNvPr id="641" name="TextBox 4692">
          <a:extLst>
            <a:ext uri="{FF2B5EF4-FFF2-40B4-BE49-F238E27FC236}">
              <a16:creationId xmlns:a16="http://schemas.microsoft.com/office/drawing/2014/main" id="{00000000-0008-0000-0800-000069050000}"/>
            </a:ext>
          </a:extLst>
        </xdr:cNvPr>
        <xdr:cNvSpPr txBox="1">
          <a:spLocks noChangeArrowheads="1"/>
        </xdr:cNvSpPr>
      </xdr:nvSpPr>
      <xdr:spPr bwMode="auto">
        <a:xfrm>
          <a:off x="3876675" y="10296525"/>
          <a:ext cx="1270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27000" cy="231775"/>
    <xdr:sp macro="" textlink="">
      <xdr:nvSpPr>
        <xdr:cNvPr id="642" name="TextBox 4693">
          <a:extLst>
            <a:ext uri="{FF2B5EF4-FFF2-40B4-BE49-F238E27FC236}">
              <a16:creationId xmlns:a16="http://schemas.microsoft.com/office/drawing/2014/main" id="{00000000-0008-0000-0800-00006A050000}"/>
            </a:ext>
          </a:extLst>
        </xdr:cNvPr>
        <xdr:cNvSpPr txBox="1">
          <a:spLocks noChangeArrowheads="1"/>
        </xdr:cNvSpPr>
      </xdr:nvSpPr>
      <xdr:spPr bwMode="auto">
        <a:xfrm>
          <a:off x="3876675" y="10296525"/>
          <a:ext cx="1270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54</xdr:row>
      <xdr:rowOff>9525</xdr:rowOff>
    </xdr:from>
    <xdr:ext cx="127000" cy="231775"/>
    <xdr:sp macro="" textlink="">
      <xdr:nvSpPr>
        <xdr:cNvPr id="643" name="TextBox 4694">
          <a:extLst>
            <a:ext uri="{FF2B5EF4-FFF2-40B4-BE49-F238E27FC236}">
              <a16:creationId xmlns:a16="http://schemas.microsoft.com/office/drawing/2014/main" id="{00000000-0008-0000-0800-00006B050000}"/>
            </a:ext>
          </a:extLst>
        </xdr:cNvPr>
        <xdr:cNvSpPr txBox="1">
          <a:spLocks noChangeArrowheads="1"/>
        </xdr:cNvSpPr>
      </xdr:nvSpPr>
      <xdr:spPr bwMode="auto">
        <a:xfrm>
          <a:off x="3876675" y="10296525"/>
          <a:ext cx="1270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55575" cy="184150"/>
    <xdr:sp macro="" textlink="">
      <xdr:nvSpPr>
        <xdr:cNvPr id="644" name="TextBox 5343">
          <a:extLst>
            <a:ext uri="{FF2B5EF4-FFF2-40B4-BE49-F238E27FC236}">
              <a16:creationId xmlns:a16="http://schemas.microsoft.com/office/drawing/2014/main" id="{00000000-0008-0000-0800-00006C050000}"/>
            </a:ext>
          </a:extLst>
        </xdr:cNvPr>
        <xdr:cNvSpPr txBox="1">
          <a:spLocks noChangeArrowheads="1"/>
        </xdr:cNvSpPr>
      </xdr:nvSpPr>
      <xdr:spPr bwMode="auto">
        <a:xfrm>
          <a:off x="3876675" y="1182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55575" cy="184150"/>
    <xdr:sp macro="" textlink="">
      <xdr:nvSpPr>
        <xdr:cNvPr id="645" name="TextBox 5344">
          <a:extLst>
            <a:ext uri="{FF2B5EF4-FFF2-40B4-BE49-F238E27FC236}">
              <a16:creationId xmlns:a16="http://schemas.microsoft.com/office/drawing/2014/main" id="{00000000-0008-0000-0800-00006D050000}"/>
            </a:ext>
          </a:extLst>
        </xdr:cNvPr>
        <xdr:cNvSpPr txBox="1">
          <a:spLocks noChangeArrowheads="1"/>
        </xdr:cNvSpPr>
      </xdr:nvSpPr>
      <xdr:spPr bwMode="auto">
        <a:xfrm>
          <a:off x="3876675" y="1182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55575" cy="184150"/>
    <xdr:sp macro="" textlink="">
      <xdr:nvSpPr>
        <xdr:cNvPr id="646" name="TextBox 5345">
          <a:extLst>
            <a:ext uri="{FF2B5EF4-FFF2-40B4-BE49-F238E27FC236}">
              <a16:creationId xmlns:a16="http://schemas.microsoft.com/office/drawing/2014/main" id="{00000000-0008-0000-0800-00006E050000}"/>
            </a:ext>
          </a:extLst>
        </xdr:cNvPr>
        <xdr:cNvSpPr txBox="1">
          <a:spLocks noChangeArrowheads="1"/>
        </xdr:cNvSpPr>
      </xdr:nvSpPr>
      <xdr:spPr bwMode="auto">
        <a:xfrm>
          <a:off x="3876675" y="1182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55575" cy="184150"/>
    <xdr:sp macro="" textlink="">
      <xdr:nvSpPr>
        <xdr:cNvPr id="647" name="TextBox 5346">
          <a:extLst>
            <a:ext uri="{FF2B5EF4-FFF2-40B4-BE49-F238E27FC236}">
              <a16:creationId xmlns:a16="http://schemas.microsoft.com/office/drawing/2014/main" id="{00000000-0008-0000-0800-00006F050000}"/>
            </a:ext>
          </a:extLst>
        </xdr:cNvPr>
        <xdr:cNvSpPr txBox="1">
          <a:spLocks noChangeArrowheads="1"/>
        </xdr:cNvSpPr>
      </xdr:nvSpPr>
      <xdr:spPr bwMode="auto">
        <a:xfrm>
          <a:off x="3876675" y="1182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55575" cy="184150"/>
    <xdr:sp macro="" textlink="">
      <xdr:nvSpPr>
        <xdr:cNvPr id="648" name="TextBox 5347">
          <a:extLst>
            <a:ext uri="{FF2B5EF4-FFF2-40B4-BE49-F238E27FC236}">
              <a16:creationId xmlns:a16="http://schemas.microsoft.com/office/drawing/2014/main" id="{00000000-0008-0000-0800-000070050000}"/>
            </a:ext>
          </a:extLst>
        </xdr:cNvPr>
        <xdr:cNvSpPr txBox="1">
          <a:spLocks noChangeArrowheads="1"/>
        </xdr:cNvSpPr>
      </xdr:nvSpPr>
      <xdr:spPr bwMode="auto">
        <a:xfrm>
          <a:off x="3876675" y="1182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55575" cy="184150"/>
    <xdr:sp macro="" textlink="">
      <xdr:nvSpPr>
        <xdr:cNvPr id="649" name="TextBox 5348">
          <a:extLst>
            <a:ext uri="{FF2B5EF4-FFF2-40B4-BE49-F238E27FC236}">
              <a16:creationId xmlns:a16="http://schemas.microsoft.com/office/drawing/2014/main" id="{00000000-0008-0000-0800-000071050000}"/>
            </a:ext>
          </a:extLst>
        </xdr:cNvPr>
        <xdr:cNvSpPr txBox="1">
          <a:spLocks noChangeArrowheads="1"/>
        </xdr:cNvSpPr>
      </xdr:nvSpPr>
      <xdr:spPr bwMode="auto">
        <a:xfrm>
          <a:off x="3876675" y="118205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55575" cy="9525"/>
    <xdr:sp macro="" textlink="">
      <xdr:nvSpPr>
        <xdr:cNvPr id="650" name="TextBox 5349">
          <a:extLst>
            <a:ext uri="{FF2B5EF4-FFF2-40B4-BE49-F238E27FC236}">
              <a16:creationId xmlns:a16="http://schemas.microsoft.com/office/drawing/2014/main" id="{00000000-0008-0000-0800-000072050000}"/>
            </a:ext>
          </a:extLst>
        </xdr:cNvPr>
        <xdr:cNvSpPr txBox="1">
          <a:spLocks noChangeArrowheads="1"/>
        </xdr:cNvSpPr>
      </xdr:nvSpPr>
      <xdr:spPr bwMode="auto">
        <a:xfrm>
          <a:off x="3876675" y="120110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55575" cy="9525"/>
    <xdr:sp macro="" textlink="">
      <xdr:nvSpPr>
        <xdr:cNvPr id="651" name="TextBox 5350">
          <a:extLst>
            <a:ext uri="{FF2B5EF4-FFF2-40B4-BE49-F238E27FC236}">
              <a16:creationId xmlns:a16="http://schemas.microsoft.com/office/drawing/2014/main" id="{00000000-0008-0000-0800-000073050000}"/>
            </a:ext>
          </a:extLst>
        </xdr:cNvPr>
        <xdr:cNvSpPr txBox="1">
          <a:spLocks noChangeArrowheads="1"/>
        </xdr:cNvSpPr>
      </xdr:nvSpPr>
      <xdr:spPr bwMode="auto">
        <a:xfrm>
          <a:off x="3876675" y="120110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55575" cy="9525"/>
    <xdr:sp macro="" textlink="">
      <xdr:nvSpPr>
        <xdr:cNvPr id="652" name="TextBox 5351">
          <a:extLst>
            <a:ext uri="{FF2B5EF4-FFF2-40B4-BE49-F238E27FC236}">
              <a16:creationId xmlns:a16="http://schemas.microsoft.com/office/drawing/2014/main" id="{00000000-0008-0000-0800-000074050000}"/>
            </a:ext>
          </a:extLst>
        </xdr:cNvPr>
        <xdr:cNvSpPr txBox="1">
          <a:spLocks noChangeArrowheads="1"/>
        </xdr:cNvSpPr>
      </xdr:nvSpPr>
      <xdr:spPr bwMode="auto">
        <a:xfrm>
          <a:off x="3876675" y="120110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55575" cy="9525"/>
    <xdr:sp macro="" textlink="">
      <xdr:nvSpPr>
        <xdr:cNvPr id="653" name="TextBox 5352">
          <a:extLst>
            <a:ext uri="{FF2B5EF4-FFF2-40B4-BE49-F238E27FC236}">
              <a16:creationId xmlns:a16="http://schemas.microsoft.com/office/drawing/2014/main" id="{00000000-0008-0000-0800-000075050000}"/>
            </a:ext>
          </a:extLst>
        </xdr:cNvPr>
        <xdr:cNvSpPr txBox="1">
          <a:spLocks noChangeArrowheads="1"/>
        </xdr:cNvSpPr>
      </xdr:nvSpPr>
      <xdr:spPr bwMode="auto">
        <a:xfrm>
          <a:off x="3876675" y="120110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55575" cy="9525"/>
    <xdr:sp macro="" textlink="">
      <xdr:nvSpPr>
        <xdr:cNvPr id="654" name="TextBox 5353">
          <a:extLst>
            <a:ext uri="{FF2B5EF4-FFF2-40B4-BE49-F238E27FC236}">
              <a16:creationId xmlns:a16="http://schemas.microsoft.com/office/drawing/2014/main" id="{00000000-0008-0000-0800-000076050000}"/>
            </a:ext>
          </a:extLst>
        </xdr:cNvPr>
        <xdr:cNvSpPr txBox="1">
          <a:spLocks noChangeArrowheads="1"/>
        </xdr:cNvSpPr>
      </xdr:nvSpPr>
      <xdr:spPr bwMode="auto">
        <a:xfrm>
          <a:off x="3876675" y="120110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55575" cy="9525"/>
    <xdr:sp macro="" textlink="">
      <xdr:nvSpPr>
        <xdr:cNvPr id="655" name="TextBox 5354">
          <a:extLst>
            <a:ext uri="{FF2B5EF4-FFF2-40B4-BE49-F238E27FC236}">
              <a16:creationId xmlns:a16="http://schemas.microsoft.com/office/drawing/2014/main" id="{00000000-0008-0000-0800-000077050000}"/>
            </a:ext>
          </a:extLst>
        </xdr:cNvPr>
        <xdr:cNvSpPr txBox="1">
          <a:spLocks noChangeArrowheads="1"/>
        </xdr:cNvSpPr>
      </xdr:nvSpPr>
      <xdr:spPr bwMode="auto">
        <a:xfrm>
          <a:off x="3876675" y="12011025"/>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56" name="TextBox 4679">
          <a:extLst>
            <a:ext uri="{FF2B5EF4-FFF2-40B4-BE49-F238E27FC236}">
              <a16:creationId xmlns:a16="http://schemas.microsoft.com/office/drawing/2014/main" id="{00000000-0008-0000-0800-000078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57" name="TextBox 4680">
          <a:extLst>
            <a:ext uri="{FF2B5EF4-FFF2-40B4-BE49-F238E27FC236}">
              <a16:creationId xmlns:a16="http://schemas.microsoft.com/office/drawing/2014/main" id="{00000000-0008-0000-0800-000079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58" name="TextBox 4681">
          <a:extLst>
            <a:ext uri="{FF2B5EF4-FFF2-40B4-BE49-F238E27FC236}">
              <a16:creationId xmlns:a16="http://schemas.microsoft.com/office/drawing/2014/main" id="{00000000-0008-0000-0800-00007A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59" name="TextBox 4682">
          <a:extLst>
            <a:ext uri="{FF2B5EF4-FFF2-40B4-BE49-F238E27FC236}">
              <a16:creationId xmlns:a16="http://schemas.microsoft.com/office/drawing/2014/main" id="{00000000-0008-0000-0800-00007B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60" name="TextBox 4683">
          <a:extLst>
            <a:ext uri="{FF2B5EF4-FFF2-40B4-BE49-F238E27FC236}">
              <a16:creationId xmlns:a16="http://schemas.microsoft.com/office/drawing/2014/main" id="{00000000-0008-0000-0800-00007C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61" name="TextBox 4684">
          <a:extLst>
            <a:ext uri="{FF2B5EF4-FFF2-40B4-BE49-F238E27FC236}">
              <a16:creationId xmlns:a16="http://schemas.microsoft.com/office/drawing/2014/main" id="{00000000-0008-0000-0800-00007D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62" name="TextBox 4685">
          <a:extLst>
            <a:ext uri="{FF2B5EF4-FFF2-40B4-BE49-F238E27FC236}">
              <a16:creationId xmlns:a16="http://schemas.microsoft.com/office/drawing/2014/main" id="{00000000-0008-0000-0800-00007E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63" name="TextBox 4686">
          <a:extLst>
            <a:ext uri="{FF2B5EF4-FFF2-40B4-BE49-F238E27FC236}">
              <a16:creationId xmlns:a16="http://schemas.microsoft.com/office/drawing/2014/main" id="{00000000-0008-0000-0800-00007F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64" name="TextBox 4687">
          <a:extLst>
            <a:ext uri="{FF2B5EF4-FFF2-40B4-BE49-F238E27FC236}">
              <a16:creationId xmlns:a16="http://schemas.microsoft.com/office/drawing/2014/main" id="{00000000-0008-0000-0800-000080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65" name="TextBox 4688">
          <a:extLst>
            <a:ext uri="{FF2B5EF4-FFF2-40B4-BE49-F238E27FC236}">
              <a16:creationId xmlns:a16="http://schemas.microsoft.com/office/drawing/2014/main" id="{00000000-0008-0000-0800-000081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66" name="TextBox 4689">
          <a:extLst>
            <a:ext uri="{FF2B5EF4-FFF2-40B4-BE49-F238E27FC236}">
              <a16:creationId xmlns:a16="http://schemas.microsoft.com/office/drawing/2014/main" id="{00000000-0008-0000-0800-000082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67" name="TextBox 4690">
          <a:extLst>
            <a:ext uri="{FF2B5EF4-FFF2-40B4-BE49-F238E27FC236}">
              <a16:creationId xmlns:a16="http://schemas.microsoft.com/office/drawing/2014/main" id="{00000000-0008-0000-0800-000083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68" name="TextBox 4637">
          <a:extLst>
            <a:ext uri="{FF2B5EF4-FFF2-40B4-BE49-F238E27FC236}">
              <a16:creationId xmlns:a16="http://schemas.microsoft.com/office/drawing/2014/main" id="{00000000-0008-0000-0800-000084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69" name="TextBox 4638">
          <a:extLst>
            <a:ext uri="{FF2B5EF4-FFF2-40B4-BE49-F238E27FC236}">
              <a16:creationId xmlns:a16="http://schemas.microsoft.com/office/drawing/2014/main" id="{00000000-0008-0000-0800-000085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70" name="TextBox 4639">
          <a:extLst>
            <a:ext uri="{FF2B5EF4-FFF2-40B4-BE49-F238E27FC236}">
              <a16:creationId xmlns:a16="http://schemas.microsoft.com/office/drawing/2014/main" id="{00000000-0008-0000-0800-000086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71" name="TextBox 4640">
          <a:extLst>
            <a:ext uri="{FF2B5EF4-FFF2-40B4-BE49-F238E27FC236}">
              <a16:creationId xmlns:a16="http://schemas.microsoft.com/office/drawing/2014/main" id="{00000000-0008-0000-0800-000087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72" name="TextBox 4641">
          <a:extLst>
            <a:ext uri="{FF2B5EF4-FFF2-40B4-BE49-F238E27FC236}">
              <a16:creationId xmlns:a16="http://schemas.microsoft.com/office/drawing/2014/main" id="{00000000-0008-0000-0800-000088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62</xdr:row>
      <xdr:rowOff>9525</xdr:rowOff>
    </xdr:from>
    <xdr:ext cx="127000" cy="184150"/>
    <xdr:sp macro="" textlink="">
      <xdr:nvSpPr>
        <xdr:cNvPr id="673" name="TextBox 4642">
          <a:extLst>
            <a:ext uri="{FF2B5EF4-FFF2-40B4-BE49-F238E27FC236}">
              <a16:creationId xmlns:a16="http://schemas.microsoft.com/office/drawing/2014/main" id="{00000000-0008-0000-0800-000089050000}"/>
            </a:ext>
          </a:extLst>
        </xdr:cNvPr>
        <xdr:cNvSpPr txBox="1">
          <a:spLocks noChangeArrowheads="1"/>
        </xdr:cNvSpPr>
      </xdr:nvSpPr>
      <xdr:spPr bwMode="auto">
        <a:xfrm>
          <a:off x="3876675" y="118205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74" name="TextBox 4643">
          <a:extLst>
            <a:ext uri="{FF2B5EF4-FFF2-40B4-BE49-F238E27FC236}">
              <a16:creationId xmlns:a16="http://schemas.microsoft.com/office/drawing/2014/main" id="{00000000-0008-0000-0800-00008A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75" name="TextBox 4644">
          <a:extLst>
            <a:ext uri="{FF2B5EF4-FFF2-40B4-BE49-F238E27FC236}">
              <a16:creationId xmlns:a16="http://schemas.microsoft.com/office/drawing/2014/main" id="{00000000-0008-0000-0800-00008B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76" name="TextBox 4645">
          <a:extLst>
            <a:ext uri="{FF2B5EF4-FFF2-40B4-BE49-F238E27FC236}">
              <a16:creationId xmlns:a16="http://schemas.microsoft.com/office/drawing/2014/main" id="{00000000-0008-0000-0800-00008C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77" name="TextBox 4646">
          <a:extLst>
            <a:ext uri="{FF2B5EF4-FFF2-40B4-BE49-F238E27FC236}">
              <a16:creationId xmlns:a16="http://schemas.microsoft.com/office/drawing/2014/main" id="{00000000-0008-0000-0800-00008D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78" name="TextBox 4647">
          <a:extLst>
            <a:ext uri="{FF2B5EF4-FFF2-40B4-BE49-F238E27FC236}">
              <a16:creationId xmlns:a16="http://schemas.microsoft.com/office/drawing/2014/main" id="{00000000-0008-0000-0800-00008E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63</xdr:row>
      <xdr:rowOff>9525</xdr:rowOff>
    </xdr:from>
    <xdr:ext cx="127000" cy="9525"/>
    <xdr:sp macro="" textlink="">
      <xdr:nvSpPr>
        <xdr:cNvPr id="679" name="TextBox 4648">
          <a:extLst>
            <a:ext uri="{FF2B5EF4-FFF2-40B4-BE49-F238E27FC236}">
              <a16:creationId xmlns:a16="http://schemas.microsoft.com/office/drawing/2014/main" id="{00000000-0008-0000-0800-00008F050000}"/>
            </a:ext>
          </a:extLst>
        </xdr:cNvPr>
        <xdr:cNvSpPr txBox="1">
          <a:spLocks noChangeArrowheads="1"/>
        </xdr:cNvSpPr>
      </xdr:nvSpPr>
      <xdr:spPr bwMode="auto">
        <a:xfrm>
          <a:off x="3876675" y="12011025"/>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55575" cy="184150"/>
    <xdr:sp macro="" textlink="">
      <xdr:nvSpPr>
        <xdr:cNvPr id="680" name="TextBox 5379">
          <a:extLst>
            <a:ext uri="{FF2B5EF4-FFF2-40B4-BE49-F238E27FC236}">
              <a16:creationId xmlns:a16="http://schemas.microsoft.com/office/drawing/2014/main" id="{00000000-0008-0000-0800-000090050000}"/>
            </a:ext>
          </a:extLst>
        </xdr:cNvPr>
        <xdr:cNvSpPr txBox="1">
          <a:spLocks noChangeArrowheads="1"/>
        </xdr:cNvSpPr>
      </xdr:nvSpPr>
      <xdr:spPr bwMode="auto">
        <a:xfrm>
          <a:off x="3876675" y="12392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55575" cy="184150"/>
    <xdr:sp macro="" textlink="">
      <xdr:nvSpPr>
        <xdr:cNvPr id="681" name="TextBox 5380">
          <a:extLst>
            <a:ext uri="{FF2B5EF4-FFF2-40B4-BE49-F238E27FC236}">
              <a16:creationId xmlns:a16="http://schemas.microsoft.com/office/drawing/2014/main" id="{00000000-0008-0000-0800-000091050000}"/>
            </a:ext>
          </a:extLst>
        </xdr:cNvPr>
        <xdr:cNvSpPr txBox="1">
          <a:spLocks noChangeArrowheads="1"/>
        </xdr:cNvSpPr>
      </xdr:nvSpPr>
      <xdr:spPr bwMode="auto">
        <a:xfrm>
          <a:off x="3876675" y="12392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55575" cy="184150"/>
    <xdr:sp macro="" textlink="">
      <xdr:nvSpPr>
        <xdr:cNvPr id="682" name="TextBox 5381">
          <a:extLst>
            <a:ext uri="{FF2B5EF4-FFF2-40B4-BE49-F238E27FC236}">
              <a16:creationId xmlns:a16="http://schemas.microsoft.com/office/drawing/2014/main" id="{00000000-0008-0000-0800-000092050000}"/>
            </a:ext>
          </a:extLst>
        </xdr:cNvPr>
        <xdr:cNvSpPr txBox="1">
          <a:spLocks noChangeArrowheads="1"/>
        </xdr:cNvSpPr>
      </xdr:nvSpPr>
      <xdr:spPr bwMode="auto">
        <a:xfrm>
          <a:off x="3876675" y="12392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55575" cy="184150"/>
    <xdr:sp macro="" textlink="">
      <xdr:nvSpPr>
        <xdr:cNvPr id="683" name="TextBox 5382">
          <a:extLst>
            <a:ext uri="{FF2B5EF4-FFF2-40B4-BE49-F238E27FC236}">
              <a16:creationId xmlns:a16="http://schemas.microsoft.com/office/drawing/2014/main" id="{00000000-0008-0000-0800-000093050000}"/>
            </a:ext>
          </a:extLst>
        </xdr:cNvPr>
        <xdr:cNvSpPr txBox="1">
          <a:spLocks noChangeArrowheads="1"/>
        </xdr:cNvSpPr>
      </xdr:nvSpPr>
      <xdr:spPr bwMode="auto">
        <a:xfrm>
          <a:off x="3876675" y="12392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55575" cy="184150"/>
    <xdr:sp macro="" textlink="">
      <xdr:nvSpPr>
        <xdr:cNvPr id="684" name="TextBox 5383">
          <a:extLst>
            <a:ext uri="{FF2B5EF4-FFF2-40B4-BE49-F238E27FC236}">
              <a16:creationId xmlns:a16="http://schemas.microsoft.com/office/drawing/2014/main" id="{00000000-0008-0000-0800-000094050000}"/>
            </a:ext>
          </a:extLst>
        </xdr:cNvPr>
        <xdr:cNvSpPr txBox="1">
          <a:spLocks noChangeArrowheads="1"/>
        </xdr:cNvSpPr>
      </xdr:nvSpPr>
      <xdr:spPr bwMode="auto">
        <a:xfrm>
          <a:off x="3876675" y="12392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55575" cy="184150"/>
    <xdr:sp macro="" textlink="">
      <xdr:nvSpPr>
        <xdr:cNvPr id="685" name="TextBox 5384">
          <a:extLst>
            <a:ext uri="{FF2B5EF4-FFF2-40B4-BE49-F238E27FC236}">
              <a16:creationId xmlns:a16="http://schemas.microsoft.com/office/drawing/2014/main" id="{00000000-0008-0000-0800-000095050000}"/>
            </a:ext>
          </a:extLst>
        </xdr:cNvPr>
        <xdr:cNvSpPr txBox="1">
          <a:spLocks noChangeArrowheads="1"/>
        </xdr:cNvSpPr>
      </xdr:nvSpPr>
      <xdr:spPr bwMode="auto">
        <a:xfrm>
          <a:off x="3876675" y="12392025"/>
          <a:ext cx="1555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55575" cy="9525"/>
    <xdr:sp macro="" textlink="">
      <xdr:nvSpPr>
        <xdr:cNvPr id="686" name="TextBox 5385">
          <a:extLst>
            <a:ext uri="{FF2B5EF4-FFF2-40B4-BE49-F238E27FC236}">
              <a16:creationId xmlns:a16="http://schemas.microsoft.com/office/drawing/2014/main" id="{00000000-0008-0000-0800-000096050000}"/>
            </a:ext>
          </a:extLst>
        </xdr:cNvPr>
        <xdr:cNvSpPr txBox="1">
          <a:spLocks noChangeArrowheads="1"/>
        </xdr:cNvSpPr>
      </xdr:nvSpPr>
      <xdr:spPr bwMode="auto">
        <a:xfrm>
          <a:off x="3876675" y="12573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55575" cy="9525"/>
    <xdr:sp macro="" textlink="">
      <xdr:nvSpPr>
        <xdr:cNvPr id="687" name="TextBox 5386">
          <a:extLst>
            <a:ext uri="{FF2B5EF4-FFF2-40B4-BE49-F238E27FC236}">
              <a16:creationId xmlns:a16="http://schemas.microsoft.com/office/drawing/2014/main" id="{00000000-0008-0000-0800-000097050000}"/>
            </a:ext>
          </a:extLst>
        </xdr:cNvPr>
        <xdr:cNvSpPr txBox="1">
          <a:spLocks noChangeArrowheads="1"/>
        </xdr:cNvSpPr>
      </xdr:nvSpPr>
      <xdr:spPr bwMode="auto">
        <a:xfrm>
          <a:off x="3876675" y="12573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55575" cy="9525"/>
    <xdr:sp macro="" textlink="">
      <xdr:nvSpPr>
        <xdr:cNvPr id="688" name="TextBox 5387">
          <a:extLst>
            <a:ext uri="{FF2B5EF4-FFF2-40B4-BE49-F238E27FC236}">
              <a16:creationId xmlns:a16="http://schemas.microsoft.com/office/drawing/2014/main" id="{00000000-0008-0000-0800-000098050000}"/>
            </a:ext>
          </a:extLst>
        </xdr:cNvPr>
        <xdr:cNvSpPr txBox="1">
          <a:spLocks noChangeArrowheads="1"/>
        </xdr:cNvSpPr>
      </xdr:nvSpPr>
      <xdr:spPr bwMode="auto">
        <a:xfrm>
          <a:off x="3876675" y="12573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55575" cy="9525"/>
    <xdr:sp macro="" textlink="">
      <xdr:nvSpPr>
        <xdr:cNvPr id="689" name="TextBox 5388">
          <a:extLst>
            <a:ext uri="{FF2B5EF4-FFF2-40B4-BE49-F238E27FC236}">
              <a16:creationId xmlns:a16="http://schemas.microsoft.com/office/drawing/2014/main" id="{00000000-0008-0000-0800-000099050000}"/>
            </a:ext>
          </a:extLst>
        </xdr:cNvPr>
        <xdr:cNvSpPr txBox="1">
          <a:spLocks noChangeArrowheads="1"/>
        </xdr:cNvSpPr>
      </xdr:nvSpPr>
      <xdr:spPr bwMode="auto">
        <a:xfrm>
          <a:off x="3876675" y="12573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55575" cy="9525"/>
    <xdr:sp macro="" textlink="">
      <xdr:nvSpPr>
        <xdr:cNvPr id="690" name="TextBox 5389">
          <a:extLst>
            <a:ext uri="{FF2B5EF4-FFF2-40B4-BE49-F238E27FC236}">
              <a16:creationId xmlns:a16="http://schemas.microsoft.com/office/drawing/2014/main" id="{00000000-0008-0000-0800-00009A050000}"/>
            </a:ext>
          </a:extLst>
        </xdr:cNvPr>
        <xdr:cNvSpPr txBox="1">
          <a:spLocks noChangeArrowheads="1"/>
        </xdr:cNvSpPr>
      </xdr:nvSpPr>
      <xdr:spPr bwMode="auto">
        <a:xfrm>
          <a:off x="3876675" y="12573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55575" cy="9525"/>
    <xdr:sp macro="" textlink="">
      <xdr:nvSpPr>
        <xdr:cNvPr id="691" name="TextBox 5390">
          <a:extLst>
            <a:ext uri="{FF2B5EF4-FFF2-40B4-BE49-F238E27FC236}">
              <a16:creationId xmlns:a16="http://schemas.microsoft.com/office/drawing/2014/main" id="{00000000-0008-0000-0800-00009B050000}"/>
            </a:ext>
          </a:extLst>
        </xdr:cNvPr>
        <xdr:cNvSpPr txBox="1">
          <a:spLocks noChangeArrowheads="1"/>
        </xdr:cNvSpPr>
      </xdr:nvSpPr>
      <xdr:spPr bwMode="auto">
        <a:xfrm>
          <a:off x="3876675" y="12573000"/>
          <a:ext cx="155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692" name="TextBox 4679">
          <a:extLst>
            <a:ext uri="{FF2B5EF4-FFF2-40B4-BE49-F238E27FC236}">
              <a16:creationId xmlns:a16="http://schemas.microsoft.com/office/drawing/2014/main" id="{00000000-0008-0000-0800-00009C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693" name="TextBox 4680">
          <a:extLst>
            <a:ext uri="{FF2B5EF4-FFF2-40B4-BE49-F238E27FC236}">
              <a16:creationId xmlns:a16="http://schemas.microsoft.com/office/drawing/2014/main" id="{00000000-0008-0000-0800-00009D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694" name="TextBox 4681">
          <a:extLst>
            <a:ext uri="{FF2B5EF4-FFF2-40B4-BE49-F238E27FC236}">
              <a16:creationId xmlns:a16="http://schemas.microsoft.com/office/drawing/2014/main" id="{00000000-0008-0000-0800-00009E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695" name="TextBox 4682">
          <a:extLst>
            <a:ext uri="{FF2B5EF4-FFF2-40B4-BE49-F238E27FC236}">
              <a16:creationId xmlns:a16="http://schemas.microsoft.com/office/drawing/2014/main" id="{00000000-0008-0000-0800-00009F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696" name="TextBox 4683">
          <a:extLst>
            <a:ext uri="{FF2B5EF4-FFF2-40B4-BE49-F238E27FC236}">
              <a16:creationId xmlns:a16="http://schemas.microsoft.com/office/drawing/2014/main" id="{00000000-0008-0000-0800-0000A0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697" name="TextBox 4684">
          <a:extLst>
            <a:ext uri="{FF2B5EF4-FFF2-40B4-BE49-F238E27FC236}">
              <a16:creationId xmlns:a16="http://schemas.microsoft.com/office/drawing/2014/main" id="{00000000-0008-0000-0800-0000A1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698" name="TextBox 4685">
          <a:extLst>
            <a:ext uri="{FF2B5EF4-FFF2-40B4-BE49-F238E27FC236}">
              <a16:creationId xmlns:a16="http://schemas.microsoft.com/office/drawing/2014/main" id="{00000000-0008-0000-0800-0000A2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699" name="TextBox 4686">
          <a:extLst>
            <a:ext uri="{FF2B5EF4-FFF2-40B4-BE49-F238E27FC236}">
              <a16:creationId xmlns:a16="http://schemas.microsoft.com/office/drawing/2014/main" id="{00000000-0008-0000-0800-0000A3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700" name="TextBox 4687">
          <a:extLst>
            <a:ext uri="{FF2B5EF4-FFF2-40B4-BE49-F238E27FC236}">
              <a16:creationId xmlns:a16="http://schemas.microsoft.com/office/drawing/2014/main" id="{00000000-0008-0000-0800-0000A4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701" name="TextBox 4688">
          <a:extLst>
            <a:ext uri="{FF2B5EF4-FFF2-40B4-BE49-F238E27FC236}">
              <a16:creationId xmlns:a16="http://schemas.microsoft.com/office/drawing/2014/main" id="{00000000-0008-0000-0800-0000A5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702" name="TextBox 4689">
          <a:extLst>
            <a:ext uri="{FF2B5EF4-FFF2-40B4-BE49-F238E27FC236}">
              <a16:creationId xmlns:a16="http://schemas.microsoft.com/office/drawing/2014/main" id="{00000000-0008-0000-0800-0000A6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703" name="TextBox 4690">
          <a:extLst>
            <a:ext uri="{FF2B5EF4-FFF2-40B4-BE49-F238E27FC236}">
              <a16:creationId xmlns:a16="http://schemas.microsoft.com/office/drawing/2014/main" id="{00000000-0008-0000-0800-0000A7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704" name="TextBox 4637">
          <a:extLst>
            <a:ext uri="{FF2B5EF4-FFF2-40B4-BE49-F238E27FC236}">
              <a16:creationId xmlns:a16="http://schemas.microsoft.com/office/drawing/2014/main" id="{00000000-0008-0000-0800-0000A8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705" name="TextBox 4638">
          <a:extLst>
            <a:ext uri="{FF2B5EF4-FFF2-40B4-BE49-F238E27FC236}">
              <a16:creationId xmlns:a16="http://schemas.microsoft.com/office/drawing/2014/main" id="{00000000-0008-0000-0800-0000A9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706" name="TextBox 4639">
          <a:extLst>
            <a:ext uri="{FF2B5EF4-FFF2-40B4-BE49-F238E27FC236}">
              <a16:creationId xmlns:a16="http://schemas.microsoft.com/office/drawing/2014/main" id="{00000000-0008-0000-0800-0000AA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707" name="TextBox 4640">
          <a:extLst>
            <a:ext uri="{FF2B5EF4-FFF2-40B4-BE49-F238E27FC236}">
              <a16:creationId xmlns:a16="http://schemas.microsoft.com/office/drawing/2014/main" id="{00000000-0008-0000-0800-0000AB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708" name="TextBox 4641">
          <a:extLst>
            <a:ext uri="{FF2B5EF4-FFF2-40B4-BE49-F238E27FC236}">
              <a16:creationId xmlns:a16="http://schemas.microsoft.com/office/drawing/2014/main" id="{00000000-0008-0000-0800-0000AC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65</xdr:row>
      <xdr:rowOff>9525</xdr:rowOff>
    </xdr:from>
    <xdr:ext cx="127000" cy="184150"/>
    <xdr:sp macro="" textlink="">
      <xdr:nvSpPr>
        <xdr:cNvPr id="709" name="TextBox 4642">
          <a:extLst>
            <a:ext uri="{FF2B5EF4-FFF2-40B4-BE49-F238E27FC236}">
              <a16:creationId xmlns:a16="http://schemas.microsoft.com/office/drawing/2014/main" id="{00000000-0008-0000-0800-0000AD050000}"/>
            </a:ext>
          </a:extLst>
        </xdr:cNvPr>
        <xdr:cNvSpPr txBox="1">
          <a:spLocks noChangeArrowheads="1"/>
        </xdr:cNvSpPr>
      </xdr:nvSpPr>
      <xdr:spPr bwMode="auto">
        <a:xfrm>
          <a:off x="3876675" y="12392025"/>
          <a:ext cx="1270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710" name="TextBox 4643">
          <a:extLst>
            <a:ext uri="{FF2B5EF4-FFF2-40B4-BE49-F238E27FC236}">
              <a16:creationId xmlns:a16="http://schemas.microsoft.com/office/drawing/2014/main" id="{00000000-0008-0000-0800-0000AE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711" name="TextBox 4644">
          <a:extLst>
            <a:ext uri="{FF2B5EF4-FFF2-40B4-BE49-F238E27FC236}">
              <a16:creationId xmlns:a16="http://schemas.microsoft.com/office/drawing/2014/main" id="{00000000-0008-0000-0800-0000AF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712" name="TextBox 4645">
          <a:extLst>
            <a:ext uri="{FF2B5EF4-FFF2-40B4-BE49-F238E27FC236}">
              <a16:creationId xmlns:a16="http://schemas.microsoft.com/office/drawing/2014/main" id="{00000000-0008-0000-0800-0000B0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713" name="TextBox 4646">
          <a:extLst>
            <a:ext uri="{FF2B5EF4-FFF2-40B4-BE49-F238E27FC236}">
              <a16:creationId xmlns:a16="http://schemas.microsoft.com/office/drawing/2014/main" id="{00000000-0008-0000-0800-0000B1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714" name="TextBox 4647">
          <a:extLst>
            <a:ext uri="{FF2B5EF4-FFF2-40B4-BE49-F238E27FC236}">
              <a16:creationId xmlns:a16="http://schemas.microsoft.com/office/drawing/2014/main" id="{00000000-0008-0000-0800-0000B2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66</xdr:row>
      <xdr:rowOff>0</xdr:rowOff>
    </xdr:from>
    <xdr:ext cx="127000" cy="9525"/>
    <xdr:sp macro="" textlink="">
      <xdr:nvSpPr>
        <xdr:cNvPr id="715" name="TextBox 4648">
          <a:extLst>
            <a:ext uri="{FF2B5EF4-FFF2-40B4-BE49-F238E27FC236}">
              <a16:creationId xmlns:a16="http://schemas.microsoft.com/office/drawing/2014/main" id="{00000000-0008-0000-0800-0000B3050000}"/>
            </a:ext>
          </a:extLst>
        </xdr:cNvPr>
        <xdr:cNvSpPr txBox="1">
          <a:spLocks noChangeArrowheads="1"/>
        </xdr:cNvSpPr>
      </xdr:nvSpPr>
      <xdr:spPr bwMode="auto">
        <a:xfrm>
          <a:off x="3876675" y="12573000"/>
          <a:ext cx="127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67</xdr:row>
      <xdr:rowOff>9525</xdr:rowOff>
    </xdr:from>
    <xdr:ext cx="577289" cy="234389"/>
    <xdr:sp macro="" textlink="">
      <xdr:nvSpPr>
        <xdr:cNvPr id="716" name="TextBox 4727">
          <a:extLst>
            <a:ext uri="{FF2B5EF4-FFF2-40B4-BE49-F238E27FC236}">
              <a16:creationId xmlns:a16="http://schemas.microsoft.com/office/drawing/2014/main" id="{00000000-0008-0000-0800-0000B4050000}"/>
            </a:ext>
          </a:extLst>
        </xdr:cNvPr>
        <xdr:cNvSpPr txBox="1">
          <a:spLocks noChangeArrowheads="1"/>
        </xdr:cNvSpPr>
      </xdr:nvSpPr>
      <xdr:spPr bwMode="auto">
        <a:xfrm>
          <a:off x="3876675" y="12773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67</xdr:row>
      <xdr:rowOff>9525</xdr:rowOff>
    </xdr:from>
    <xdr:ext cx="577289" cy="234389"/>
    <xdr:sp macro="" textlink="">
      <xdr:nvSpPr>
        <xdr:cNvPr id="717" name="TextBox 4728">
          <a:extLst>
            <a:ext uri="{FF2B5EF4-FFF2-40B4-BE49-F238E27FC236}">
              <a16:creationId xmlns:a16="http://schemas.microsoft.com/office/drawing/2014/main" id="{00000000-0008-0000-0800-0000B5050000}"/>
            </a:ext>
          </a:extLst>
        </xdr:cNvPr>
        <xdr:cNvSpPr txBox="1">
          <a:spLocks noChangeArrowheads="1"/>
        </xdr:cNvSpPr>
      </xdr:nvSpPr>
      <xdr:spPr bwMode="auto">
        <a:xfrm>
          <a:off x="3876675" y="12773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67</xdr:row>
      <xdr:rowOff>9525</xdr:rowOff>
    </xdr:from>
    <xdr:ext cx="577289" cy="234389"/>
    <xdr:sp macro="" textlink="">
      <xdr:nvSpPr>
        <xdr:cNvPr id="718" name="TextBox 4729">
          <a:extLst>
            <a:ext uri="{FF2B5EF4-FFF2-40B4-BE49-F238E27FC236}">
              <a16:creationId xmlns:a16="http://schemas.microsoft.com/office/drawing/2014/main" id="{00000000-0008-0000-0800-0000B6050000}"/>
            </a:ext>
          </a:extLst>
        </xdr:cNvPr>
        <xdr:cNvSpPr txBox="1">
          <a:spLocks noChangeArrowheads="1"/>
        </xdr:cNvSpPr>
      </xdr:nvSpPr>
      <xdr:spPr bwMode="auto">
        <a:xfrm>
          <a:off x="3876675" y="12773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67</xdr:row>
      <xdr:rowOff>9525</xdr:rowOff>
    </xdr:from>
    <xdr:ext cx="577289" cy="234389"/>
    <xdr:sp macro="" textlink="">
      <xdr:nvSpPr>
        <xdr:cNvPr id="719" name="TextBox 4730">
          <a:extLst>
            <a:ext uri="{FF2B5EF4-FFF2-40B4-BE49-F238E27FC236}">
              <a16:creationId xmlns:a16="http://schemas.microsoft.com/office/drawing/2014/main" id="{00000000-0008-0000-0800-0000B7050000}"/>
            </a:ext>
          </a:extLst>
        </xdr:cNvPr>
        <xdr:cNvSpPr txBox="1">
          <a:spLocks noChangeArrowheads="1"/>
        </xdr:cNvSpPr>
      </xdr:nvSpPr>
      <xdr:spPr bwMode="auto">
        <a:xfrm>
          <a:off x="3876675" y="12773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67</xdr:row>
      <xdr:rowOff>9525</xdr:rowOff>
    </xdr:from>
    <xdr:ext cx="577289" cy="234389"/>
    <xdr:sp macro="" textlink="">
      <xdr:nvSpPr>
        <xdr:cNvPr id="720" name="TextBox 4731">
          <a:extLst>
            <a:ext uri="{FF2B5EF4-FFF2-40B4-BE49-F238E27FC236}">
              <a16:creationId xmlns:a16="http://schemas.microsoft.com/office/drawing/2014/main" id="{00000000-0008-0000-0800-0000B8050000}"/>
            </a:ext>
          </a:extLst>
        </xdr:cNvPr>
        <xdr:cNvSpPr txBox="1">
          <a:spLocks noChangeArrowheads="1"/>
        </xdr:cNvSpPr>
      </xdr:nvSpPr>
      <xdr:spPr bwMode="auto">
        <a:xfrm>
          <a:off x="3876675" y="12773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219075</xdr:colOff>
      <xdr:row>67</xdr:row>
      <xdr:rowOff>9525</xdr:rowOff>
    </xdr:from>
    <xdr:ext cx="577289" cy="234389"/>
    <xdr:sp macro="" textlink="">
      <xdr:nvSpPr>
        <xdr:cNvPr id="721" name="TextBox 4732">
          <a:extLst>
            <a:ext uri="{FF2B5EF4-FFF2-40B4-BE49-F238E27FC236}">
              <a16:creationId xmlns:a16="http://schemas.microsoft.com/office/drawing/2014/main" id="{00000000-0008-0000-0800-0000B9050000}"/>
            </a:ext>
          </a:extLst>
        </xdr:cNvPr>
        <xdr:cNvSpPr txBox="1">
          <a:spLocks noChangeArrowheads="1"/>
        </xdr:cNvSpPr>
      </xdr:nvSpPr>
      <xdr:spPr bwMode="auto">
        <a:xfrm>
          <a:off x="3876675" y="12773025"/>
          <a:ext cx="577289"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87</xdr:row>
      <xdr:rowOff>0</xdr:rowOff>
    </xdr:from>
    <xdr:ext cx="76200" cy="184150"/>
    <xdr:sp macro="" textlink="">
      <xdr:nvSpPr>
        <xdr:cNvPr id="722" name="TextBox 307">
          <a:extLst>
            <a:ext uri="{FF2B5EF4-FFF2-40B4-BE49-F238E27FC236}">
              <a16:creationId xmlns:a16="http://schemas.microsoft.com/office/drawing/2014/main" id="{00000000-0008-0000-0800-0000C4260000}"/>
            </a:ext>
          </a:extLst>
        </xdr:cNvPr>
        <xdr:cNvSpPr txBox="1">
          <a:spLocks noChangeArrowheads="1"/>
        </xdr:cNvSpPr>
      </xdr:nvSpPr>
      <xdr:spPr bwMode="auto">
        <a:xfrm>
          <a:off x="1704975" y="165735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85725" cy="184150"/>
    <xdr:sp macro="" textlink="">
      <xdr:nvSpPr>
        <xdr:cNvPr id="723" name="TextBox 308">
          <a:extLst>
            <a:ext uri="{FF2B5EF4-FFF2-40B4-BE49-F238E27FC236}">
              <a16:creationId xmlns:a16="http://schemas.microsoft.com/office/drawing/2014/main" id="{00000000-0008-0000-0800-0000C5260000}"/>
            </a:ext>
          </a:extLst>
        </xdr:cNvPr>
        <xdr:cNvSpPr txBox="1">
          <a:spLocks noChangeArrowheads="1"/>
        </xdr:cNvSpPr>
      </xdr:nvSpPr>
      <xdr:spPr bwMode="auto">
        <a:xfrm>
          <a:off x="3695700" y="16573500"/>
          <a:ext cx="8572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85725" cy="184150"/>
    <xdr:sp macro="" textlink="">
      <xdr:nvSpPr>
        <xdr:cNvPr id="724" name="TextBox 309">
          <a:extLst>
            <a:ext uri="{FF2B5EF4-FFF2-40B4-BE49-F238E27FC236}">
              <a16:creationId xmlns:a16="http://schemas.microsoft.com/office/drawing/2014/main" id="{00000000-0008-0000-0800-0000C6260000}"/>
            </a:ext>
          </a:extLst>
        </xdr:cNvPr>
        <xdr:cNvSpPr txBox="1">
          <a:spLocks noChangeArrowheads="1"/>
        </xdr:cNvSpPr>
      </xdr:nvSpPr>
      <xdr:spPr bwMode="auto">
        <a:xfrm>
          <a:off x="3695700" y="16573500"/>
          <a:ext cx="8572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85725" cy="184150"/>
    <xdr:sp macro="" textlink="">
      <xdr:nvSpPr>
        <xdr:cNvPr id="725" name="TextBox 310">
          <a:extLst>
            <a:ext uri="{FF2B5EF4-FFF2-40B4-BE49-F238E27FC236}">
              <a16:creationId xmlns:a16="http://schemas.microsoft.com/office/drawing/2014/main" id="{00000000-0008-0000-0800-0000C7260000}"/>
            </a:ext>
          </a:extLst>
        </xdr:cNvPr>
        <xdr:cNvSpPr txBox="1">
          <a:spLocks noChangeArrowheads="1"/>
        </xdr:cNvSpPr>
      </xdr:nvSpPr>
      <xdr:spPr bwMode="auto">
        <a:xfrm>
          <a:off x="3695700" y="16573500"/>
          <a:ext cx="8572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4</xdr:col>
      <xdr:colOff>447675</xdr:colOff>
      <xdr:row>107</xdr:row>
      <xdr:rowOff>57150</xdr:rowOff>
    </xdr:from>
    <xdr:to>
      <xdr:col>5</xdr:col>
      <xdr:colOff>19050</xdr:colOff>
      <xdr:row>107</xdr:row>
      <xdr:rowOff>57150</xdr:rowOff>
    </xdr:to>
    <xdr:sp macro="" textlink="">
      <xdr:nvSpPr>
        <xdr:cNvPr id="726" name="TextBox 311">
          <a:extLst>
            <a:ext uri="{FF2B5EF4-FFF2-40B4-BE49-F238E27FC236}">
              <a16:creationId xmlns:a16="http://schemas.microsoft.com/office/drawing/2014/main" id="{00000000-0008-0000-0800-0000C8260000}"/>
            </a:ext>
          </a:extLst>
        </xdr:cNvPr>
        <xdr:cNvSpPr txBox="1">
          <a:spLocks noChangeArrowheads="1"/>
        </xdr:cNvSpPr>
      </xdr:nvSpPr>
      <xdr:spPr bwMode="auto">
        <a:xfrm>
          <a:off x="2886075" y="204406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27" name="TextBox 312">
          <a:extLst>
            <a:ext uri="{FF2B5EF4-FFF2-40B4-BE49-F238E27FC236}">
              <a16:creationId xmlns:a16="http://schemas.microsoft.com/office/drawing/2014/main" id="{00000000-0008-0000-0800-0000C9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28" name="TextBox 313">
          <a:extLst>
            <a:ext uri="{FF2B5EF4-FFF2-40B4-BE49-F238E27FC236}">
              <a16:creationId xmlns:a16="http://schemas.microsoft.com/office/drawing/2014/main" id="{00000000-0008-0000-0800-0000CA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29" name="TextBox 314">
          <a:extLst>
            <a:ext uri="{FF2B5EF4-FFF2-40B4-BE49-F238E27FC236}">
              <a16:creationId xmlns:a16="http://schemas.microsoft.com/office/drawing/2014/main" id="{00000000-0008-0000-0800-0000CB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30" name="TextBox 315">
          <a:extLst>
            <a:ext uri="{FF2B5EF4-FFF2-40B4-BE49-F238E27FC236}">
              <a16:creationId xmlns:a16="http://schemas.microsoft.com/office/drawing/2014/main" id="{00000000-0008-0000-0800-0000CC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31" name="TextBox 316">
          <a:extLst>
            <a:ext uri="{FF2B5EF4-FFF2-40B4-BE49-F238E27FC236}">
              <a16:creationId xmlns:a16="http://schemas.microsoft.com/office/drawing/2014/main" id="{00000000-0008-0000-0800-0000CD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32" name="TextBox 317">
          <a:extLst>
            <a:ext uri="{FF2B5EF4-FFF2-40B4-BE49-F238E27FC236}">
              <a16:creationId xmlns:a16="http://schemas.microsoft.com/office/drawing/2014/main" id="{00000000-0008-0000-0800-0000CE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33" name="TextBox 318">
          <a:extLst>
            <a:ext uri="{FF2B5EF4-FFF2-40B4-BE49-F238E27FC236}">
              <a16:creationId xmlns:a16="http://schemas.microsoft.com/office/drawing/2014/main" id="{00000000-0008-0000-0800-0000CF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4</xdr:col>
      <xdr:colOff>447675</xdr:colOff>
      <xdr:row>107</xdr:row>
      <xdr:rowOff>57150</xdr:rowOff>
    </xdr:from>
    <xdr:to>
      <xdr:col>5</xdr:col>
      <xdr:colOff>19050</xdr:colOff>
      <xdr:row>107</xdr:row>
      <xdr:rowOff>57150</xdr:rowOff>
    </xdr:to>
    <xdr:sp macro="" textlink="">
      <xdr:nvSpPr>
        <xdr:cNvPr id="734" name="TextBox 319">
          <a:extLst>
            <a:ext uri="{FF2B5EF4-FFF2-40B4-BE49-F238E27FC236}">
              <a16:creationId xmlns:a16="http://schemas.microsoft.com/office/drawing/2014/main" id="{00000000-0008-0000-0800-0000D0260000}"/>
            </a:ext>
          </a:extLst>
        </xdr:cNvPr>
        <xdr:cNvSpPr txBox="1">
          <a:spLocks noChangeArrowheads="1"/>
        </xdr:cNvSpPr>
      </xdr:nvSpPr>
      <xdr:spPr bwMode="auto">
        <a:xfrm>
          <a:off x="2886075" y="204406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35" name="TextBox 320">
          <a:extLst>
            <a:ext uri="{FF2B5EF4-FFF2-40B4-BE49-F238E27FC236}">
              <a16:creationId xmlns:a16="http://schemas.microsoft.com/office/drawing/2014/main" id="{00000000-0008-0000-0800-0000D1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36" name="TextBox 321">
          <a:extLst>
            <a:ext uri="{FF2B5EF4-FFF2-40B4-BE49-F238E27FC236}">
              <a16:creationId xmlns:a16="http://schemas.microsoft.com/office/drawing/2014/main" id="{00000000-0008-0000-0800-0000D2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37" name="TextBox 322">
          <a:extLst>
            <a:ext uri="{FF2B5EF4-FFF2-40B4-BE49-F238E27FC236}">
              <a16:creationId xmlns:a16="http://schemas.microsoft.com/office/drawing/2014/main" id="{00000000-0008-0000-0800-0000D3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38" name="TextBox 323">
          <a:extLst>
            <a:ext uri="{FF2B5EF4-FFF2-40B4-BE49-F238E27FC236}">
              <a16:creationId xmlns:a16="http://schemas.microsoft.com/office/drawing/2014/main" id="{00000000-0008-0000-0800-0000D4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39" name="TextBox 324">
          <a:extLst>
            <a:ext uri="{FF2B5EF4-FFF2-40B4-BE49-F238E27FC236}">
              <a16:creationId xmlns:a16="http://schemas.microsoft.com/office/drawing/2014/main" id="{00000000-0008-0000-0800-0000D5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40" name="TextBox 325">
          <a:extLst>
            <a:ext uri="{FF2B5EF4-FFF2-40B4-BE49-F238E27FC236}">
              <a16:creationId xmlns:a16="http://schemas.microsoft.com/office/drawing/2014/main" id="{00000000-0008-0000-0800-0000D6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38100</xdr:colOff>
      <xdr:row>87</xdr:row>
      <xdr:rowOff>0</xdr:rowOff>
    </xdr:from>
    <xdr:ext cx="76200" cy="184150"/>
    <xdr:sp macro="" textlink="">
      <xdr:nvSpPr>
        <xdr:cNvPr id="741" name="TextBox 326">
          <a:extLst>
            <a:ext uri="{FF2B5EF4-FFF2-40B4-BE49-F238E27FC236}">
              <a16:creationId xmlns:a16="http://schemas.microsoft.com/office/drawing/2014/main" id="{00000000-0008-0000-0800-0000D7260000}"/>
            </a:ext>
          </a:extLst>
        </xdr:cNvPr>
        <xdr:cNvSpPr txBox="1">
          <a:spLocks noChangeArrowheads="1"/>
        </xdr:cNvSpPr>
      </xdr:nvSpPr>
      <xdr:spPr bwMode="auto">
        <a:xfrm>
          <a:off x="3695700" y="165735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5</xdr:col>
      <xdr:colOff>962025</xdr:colOff>
      <xdr:row>107</xdr:row>
      <xdr:rowOff>57150</xdr:rowOff>
    </xdr:from>
    <xdr:to>
      <xdr:col>6</xdr:col>
      <xdr:colOff>19050</xdr:colOff>
      <xdr:row>107</xdr:row>
      <xdr:rowOff>57150</xdr:rowOff>
    </xdr:to>
    <xdr:sp macro="" textlink="">
      <xdr:nvSpPr>
        <xdr:cNvPr id="742" name="TextBox 327">
          <a:extLst>
            <a:ext uri="{FF2B5EF4-FFF2-40B4-BE49-F238E27FC236}">
              <a16:creationId xmlns:a16="http://schemas.microsoft.com/office/drawing/2014/main" id="{00000000-0008-0000-0800-0000D8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43" name="TextBox 328">
          <a:extLst>
            <a:ext uri="{FF2B5EF4-FFF2-40B4-BE49-F238E27FC236}">
              <a16:creationId xmlns:a16="http://schemas.microsoft.com/office/drawing/2014/main" id="{00000000-0008-0000-0800-0000D9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4</xdr:col>
      <xdr:colOff>276225</xdr:colOff>
      <xdr:row>107</xdr:row>
      <xdr:rowOff>57150</xdr:rowOff>
    </xdr:from>
    <xdr:to>
      <xdr:col>4</xdr:col>
      <xdr:colOff>352425</xdr:colOff>
      <xdr:row>107</xdr:row>
      <xdr:rowOff>57150</xdr:rowOff>
    </xdr:to>
    <xdr:sp macro="" textlink="">
      <xdr:nvSpPr>
        <xdr:cNvPr id="744" name="TextBox 329">
          <a:extLst>
            <a:ext uri="{FF2B5EF4-FFF2-40B4-BE49-F238E27FC236}">
              <a16:creationId xmlns:a16="http://schemas.microsoft.com/office/drawing/2014/main" id="{00000000-0008-0000-0800-0000DA260000}"/>
            </a:ext>
          </a:extLst>
        </xdr:cNvPr>
        <xdr:cNvSpPr txBox="1">
          <a:spLocks noChangeArrowheads="1"/>
        </xdr:cNvSpPr>
      </xdr:nvSpPr>
      <xdr:spPr bwMode="auto">
        <a:xfrm>
          <a:off x="2714625" y="204406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28575</xdr:colOff>
      <xdr:row>107</xdr:row>
      <xdr:rowOff>57150</xdr:rowOff>
    </xdr:to>
    <xdr:sp macro="" textlink="">
      <xdr:nvSpPr>
        <xdr:cNvPr id="745" name="TextBox 330">
          <a:extLst>
            <a:ext uri="{FF2B5EF4-FFF2-40B4-BE49-F238E27FC236}">
              <a16:creationId xmlns:a16="http://schemas.microsoft.com/office/drawing/2014/main" id="{00000000-0008-0000-0800-0000DB260000}"/>
            </a:ext>
          </a:extLst>
        </xdr:cNvPr>
        <xdr:cNvSpPr txBox="1">
          <a:spLocks noChangeArrowheads="1"/>
        </xdr:cNvSpPr>
      </xdr:nvSpPr>
      <xdr:spPr bwMode="auto">
        <a:xfrm>
          <a:off x="3657600" y="20440650"/>
          <a:ext cx="28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28575</xdr:colOff>
      <xdr:row>107</xdr:row>
      <xdr:rowOff>57150</xdr:rowOff>
    </xdr:to>
    <xdr:sp macro="" textlink="">
      <xdr:nvSpPr>
        <xdr:cNvPr id="746" name="TextBox 331">
          <a:extLst>
            <a:ext uri="{FF2B5EF4-FFF2-40B4-BE49-F238E27FC236}">
              <a16:creationId xmlns:a16="http://schemas.microsoft.com/office/drawing/2014/main" id="{00000000-0008-0000-0800-0000DC260000}"/>
            </a:ext>
          </a:extLst>
        </xdr:cNvPr>
        <xdr:cNvSpPr txBox="1">
          <a:spLocks noChangeArrowheads="1"/>
        </xdr:cNvSpPr>
      </xdr:nvSpPr>
      <xdr:spPr bwMode="auto">
        <a:xfrm>
          <a:off x="3657600" y="20440650"/>
          <a:ext cx="28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28575</xdr:colOff>
      <xdr:row>107</xdr:row>
      <xdr:rowOff>57150</xdr:rowOff>
    </xdr:to>
    <xdr:sp macro="" textlink="">
      <xdr:nvSpPr>
        <xdr:cNvPr id="747" name="TextBox 332">
          <a:extLst>
            <a:ext uri="{FF2B5EF4-FFF2-40B4-BE49-F238E27FC236}">
              <a16:creationId xmlns:a16="http://schemas.microsoft.com/office/drawing/2014/main" id="{00000000-0008-0000-0800-0000DD260000}"/>
            </a:ext>
          </a:extLst>
        </xdr:cNvPr>
        <xdr:cNvSpPr txBox="1">
          <a:spLocks noChangeArrowheads="1"/>
        </xdr:cNvSpPr>
      </xdr:nvSpPr>
      <xdr:spPr bwMode="auto">
        <a:xfrm>
          <a:off x="3657600" y="20440650"/>
          <a:ext cx="28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4</xdr:col>
      <xdr:colOff>447675</xdr:colOff>
      <xdr:row>107</xdr:row>
      <xdr:rowOff>57150</xdr:rowOff>
    </xdr:from>
    <xdr:to>
      <xdr:col>5</xdr:col>
      <xdr:colOff>19050</xdr:colOff>
      <xdr:row>107</xdr:row>
      <xdr:rowOff>57150</xdr:rowOff>
    </xdr:to>
    <xdr:sp macro="" textlink="">
      <xdr:nvSpPr>
        <xdr:cNvPr id="748" name="TextBox 333">
          <a:extLst>
            <a:ext uri="{FF2B5EF4-FFF2-40B4-BE49-F238E27FC236}">
              <a16:creationId xmlns:a16="http://schemas.microsoft.com/office/drawing/2014/main" id="{00000000-0008-0000-0800-0000DE260000}"/>
            </a:ext>
          </a:extLst>
        </xdr:cNvPr>
        <xdr:cNvSpPr txBox="1">
          <a:spLocks noChangeArrowheads="1"/>
        </xdr:cNvSpPr>
      </xdr:nvSpPr>
      <xdr:spPr bwMode="auto">
        <a:xfrm>
          <a:off x="2886075" y="204406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49" name="TextBox 334">
          <a:extLst>
            <a:ext uri="{FF2B5EF4-FFF2-40B4-BE49-F238E27FC236}">
              <a16:creationId xmlns:a16="http://schemas.microsoft.com/office/drawing/2014/main" id="{00000000-0008-0000-0800-0000DF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50" name="TextBox 335">
          <a:extLst>
            <a:ext uri="{FF2B5EF4-FFF2-40B4-BE49-F238E27FC236}">
              <a16:creationId xmlns:a16="http://schemas.microsoft.com/office/drawing/2014/main" id="{00000000-0008-0000-0800-0000E0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51" name="TextBox 336">
          <a:extLst>
            <a:ext uri="{FF2B5EF4-FFF2-40B4-BE49-F238E27FC236}">
              <a16:creationId xmlns:a16="http://schemas.microsoft.com/office/drawing/2014/main" id="{00000000-0008-0000-0800-0000E1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52" name="TextBox 337">
          <a:extLst>
            <a:ext uri="{FF2B5EF4-FFF2-40B4-BE49-F238E27FC236}">
              <a16:creationId xmlns:a16="http://schemas.microsoft.com/office/drawing/2014/main" id="{00000000-0008-0000-0800-0000E2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53" name="TextBox 338">
          <a:extLst>
            <a:ext uri="{FF2B5EF4-FFF2-40B4-BE49-F238E27FC236}">
              <a16:creationId xmlns:a16="http://schemas.microsoft.com/office/drawing/2014/main" id="{00000000-0008-0000-0800-0000E3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54" name="TextBox 339">
          <a:extLst>
            <a:ext uri="{FF2B5EF4-FFF2-40B4-BE49-F238E27FC236}">
              <a16:creationId xmlns:a16="http://schemas.microsoft.com/office/drawing/2014/main" id="{00000000-0008-0000-0800-0000E4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55" name="TextBox 340">
          <a:extLst>
            <a:ext uri="{FF2B5EF4-FFF2-40B4-BE49-F238E27FC236}">
              <a16:creationId xmlns:a16="http://schemas.microsoft.com/office/drawing/2014/main" id="{00000000-0008-0000-0800-0000E5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4</xdr:col>
      <xdr:colOff>447675</xdr:colOff>
      <xdr:row>107</xdr:row>
      <xdr:rowOff>57150</xdr:rowOff>
    </xdr:from>
    <xdr:to>
      <xdr:col>5</xdr:col>
      <xdr:colOff>19050</xdr:colOff>
      <xdr:row>107</xdr:row>
      <xdr:rowOff>57150</xdr:rowOff>
    </xdr:to>
    <xdr:sp macro="" textlink="">
      <xdr:nvSpPr>
        <xdr:cNvPr id="756" name="TextBox 341">
          <a:extLst>
            <a:ext uri="{FF2B5EF4-FFF2-40B4-BE49-F238E27FC236}">
              <a16:creationId xmlns:a16="http://schemas.microsoft.com/office/drawing/2014/main" id="{00000000-0008-0000-0800-0000E6260000}"/>
            </a:ext>
          </a:extLst>
        </xdr:cNvPr>
        <xdr:cNvSpPr txBox="1">
          <a:spLocks noChangeArrowheads="1"/>
        </xdr:cNvSpPr>
      </xdr:nvSpPr>
      <xdr:spPr bwMode="auto">
        <a:xfrm>
          <a:off x="2886075" y="204406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57" name="TextBox 342">
          <a:extLst>
            <a:ext uri="{FF2B5EF4-FFF2-40B4-BE49-F238E27FC236}">
              <a16:creationId xmlns:a16="http://schemas.microsoft.com/office/drawing/2014/main" id="{00000000-0008-0000-0800-0000E7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58" name="TextBox 343">
          <a:extLst>
            <a:ext uri="{FF2B5EF4-FFF2-40B4-BE49-F238E27FC236}">
              <a16:creationId xmlns:a16="http://schemas.microsoft.com/office/drawing/2014/main" id="{00000000-0008-0000-0800-0000E8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59" name="TextBox 344">
          <a:extLst>
            <a:ext uri="{FF2B5EF4-FFF2-40B4-BE49-F238E27FC236}">
              <a16:creationId xmlns:a16="http://schemas.microsoft.com/office/drawing/2014/main" id="{00000000-0008-0000-0800-0000E9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60" name="TextBox 345">
          <a:extLst>
            <a:ext uri="{FF2B5EF4-FFF2-40B4-BE49-F238E27FC236}">
              <a16:creationId xmlns:a16="http://schemas.microsoft.com/office/drawing/2014/main" id="{00000000-0008-0000-0800-0000EA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61" name="TextBox 346">
          <a:extLst>
            <a:ext uri="{FF2B5EF4-FFF2-40B4-BE49-F238E27FC236}">
              <a16:creationId xmlns:a16="http://schemas.microsoft.com/office/drawing/2014/main" id="{00000000-0008-0000-0800-0000EB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22225</xdr:colOff>
      <xdr:row>107</xdr:row>
      <xdr:rowOff>57150</xdr:rowOff>
    </xdr:to>
    <xdr:sp macro="" textlink="">
      <xdr:nvSpPr>
        <xdr:cNvPr id="762" name="TextBox 347">
          <a:extLst>
            <a:ext uri="{FF2B5EF4-FFF2-40B4-BE49-F238E27FC236}">
              <a16:creationId xmlns:a16="http://schemas.microsoft.com/office/drawing/2014/main" id="{00000000-0008-0000-0800-0000EC260000}"/>
            </a:ext>
          </a:extLst>
        </xdr:cNvPr>
        <xdr:cNvSpPr txBox="1">
          <a:spLocks noChangeArrowheads="1"/>
        </xdr:cNvSpPr>
      </xdr:nvSpPr>
      <xdr:spPr bwMode="auto">
        <a:xfrm>
          <a:off x="3657600" y="20440650"/>
          <a:ext cx="2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63" name="TextBox 348">
          <a:extLst>
            <a:ext uri="{FF2B5EF4-FFF2-40B4-BE49-F238E27FC236}">
              <a16:creationId xmlns:a16="http://schemas.microsoft.com/office/drawing/2014/main" id="{00000000-0008-0000-0800-0000ED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64" name="TextBox 349">
          <a:extLst>
            <a:ext uri="{FF2B5EF4-FFF2-40B4-BE49-F238E27FC236}">
              <a16:creationId xmlns:a16="http://schemas.microsoft.com/office/drawing/2014/main" id="{00000000-0008-0000-0800-0000EE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65" name="TextBox 350">
          <a:extLst>
            <a:ext uri="{FF2B5EF4-FFF2-40B4-BE49-F238E27FC236}">
              <a16:creationId xmlns:a16="http://schemas.microsoft.com/office/drawing/2014/main" id="{00000000-0008-0000-0800-0000EF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2</xdr:col>
      <xdr:colOff>485775</xdr:colOff>
      <xdr:row>112</xdr:row>
      <xdr:rowOff>123825</xdr:rowOff>
    </xdr:from>
    <xdr:ext cx="247650" cy="231776"/>
    <xdr:sp macro="" textlink="">
      <xdr:nvSpPr>
        <xdr:cNvPr id="766" name="TextBox 351">
          <a:extLst>
            <a:ext uri="{FF2B5EF4-FFF2-40B4-BE49-F238E27FC236}">
              <a16:creationId xmlns:a16="http://schemas.microsoft.com/office/drawing/2014/main" id="{00000000-0008-0000-0800-0000F0260000}"/>
            </a:ext>
          </a:extLst>
        </xdr:cNvPr>
        <xdr:cNvSpPr txBox="1">
          <a:spLocks noChangeArrowheads="1"/>
        </xdr:cNvSpPr>
      </xdr:nvSpPr>
      <xdr:spPr bwMode="auto">
        <a:xfrm>
          <a:off x="1704975" y="21459825"/>
          <a:ext cx="2476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67" name="TextBox 352">
          <a:extLst>
            <a:ext uri="{FF2B5EF4-FFF2-40B4-BE49-F238E27FC236}">
              <a16:creationId xmlns:a16="http://schemas.microsoft.com/office/drawing/2014/main" id="{00000000-0008-0000-0800-0000F1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68" name="TextBox 353">
          <a:extLst>
            <a:ext uri="{FF2B5EF4-FFF2-40B4-BE49-F238E27FC236}">
              <a16:creationId xmlns:a16="http://schemas.microsoft.com/office/drawing/2014/main" id="{00000000-0008-0000-0800-0000F2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69" name="TextBox 354">
          <a:extLst>
            <a:ext uri="{FF2B5EF4-FFF2-40B4-BE49-F238E27FC236}">
              <a16:creationId xmlns:a16="http://schemas.microsoft.com/office/drawing/2014/main" id="{00000000-0008-0000-0800-0000F3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70" name="TextBox 355">
          <a:extLst>
            <a:ext uri="{FF2B5EF4-FFF2-40B4-BE49-F238E27FC236}">
              <a16:creationId xmlns:a16="http://schemas.microsoft.com/office/drawing/2014/main" id="{00000000-0008-0000-0800-0000F4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71" name="TextBox 356">
          <a:extLst>
            <a:ext uri="{FF2B5EF4-FFF2-40B4-BE49-F238E27FC236}">
              <a16:creationId xmlns:a16="http://schemas.microsoft.com/office/drawing/2014/main" id="{00000000-0008-0000-0800-0000F5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72" name="TextBox 357">
          <a:extLst>
            <a:ext uri="{FF2B5EF4-FFF2-40B4-BE49-F238E27FC236}">
              <a16:creationId xmlns:a16="http://schemas.microsoft.com/office/drawing/2014/main" id="{00000000-0008-0000-0800-0000F6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112</xdr:row>
      <xdr:rowOff>123825</xdr:rowOff>
    </xdr:from>
    <xdr:ext cx="247650" cy="231776"/>
    <xdr:sp macro="" textlink="">
      <xdr:nvSpPr>
        <xdr:cNvPr id="773" name="TextBox 358">
          <a:extLst>
            <a:ext uri="{FF2B5EF4-FFF2-40B4-BE49-F238E27FC236}">
              <a16:creationId xmlns:a16="http://schemas.microsoft.com/office/drawing/2014/main" id="{00000000-0008-0000-0800-0000F7260000}"/>
            </a:ext>
          </a:extLst>
        </xdr:cNvPr>
        <xdr:cNvSpPr txBox="1">
          <a:spLocks noChangeArrowheads="1"/>
        </xdr:cNvSpPr>
      </xdr:nvSpPr>
      <xdr:spPr bwMode="auto">
        <a:xfrm>
          <a:off x="1704975" y="21459825"/>
          <a:ext cx="2476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74" name="TextBox 359">
          <a:extLst>
            <a:ext uri="{FF2B5EF4-FFF2-40B4-BE49-F238E27FC236}">
              <a16:creationId xmlns:a16="http://schemas.microsoft.com/office/drawing/2014/main" id="{00000000-0008-0000-0800-0000F8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75" name="TextBox 360">
          <a:extLst>
            <a:ext uri="{FF2B5EF4-FFF2-40B4-BE49-F238E27FC236}">
              <a16:creationId xmlns:a16="http://schemas.microsoft.com/office/drawing/2014/main" id="{00000000-0008-0000-0800-0000F9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76" name="TextBox 361">
          <a:extLst>
            <a:ext uri="{FF2B5EF4-FFF2-40B4-BE49-F238E27FC236}">
              <a16:creationId xmlns:a16="http://schemas.microsoft.com/office/drawing/2014/main" id="{00000000-0008-0000-0800-0000FA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77" name="TextBox 362">
          <a:extLst>
            <a:ext uri="{FF2B5EF4-FFF2-40B4-BE49-F238E27FC236}">
              <a16:creationId xmlns:a16="http://schemas.microsoft.com/office/drawing/2014/main" id="{00000000-0008-0000-0800-0000FB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78" name="TextBox 363">
          <a:extLst>
            <a:ext uri="{FF2B5EF4-FFF2-40B4-BE49-F238E27FC236}">
              <a16:creationId xmlns:a16="http://schemas.microsoft.com/office/drawing/2014/main" id="{00000000-0008-0000-0800-0000FC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79" name="TextBox 364">
          <a:extLst>
            <a:ext uri="{FF2B5EF4-FFF2-40B4-BE49-F238E27FC236}">
              <a16:creationId xmlns:a16="http://schemas.microsoft.com/office/drawing/2014/main" id="{00000000-0008-0000-0800-0000FD26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5</xdr:col>
      <xdr:colOff>962025</xdr:colOff>
      <xdr:row>107</xdr:row>
      <xdr:rowOff>57150</xdr:rowOff>
    </xdr:from>
    <xdr:to>
      <xdr:col>6</xdr:col>
      <xdr:colOff>19050</xdr:colOff>
      <xdr:row>107</xdr:row>
      <xdr:rowOff>57150</xdr:rowOff>
    </xdr:to>
    <xdr:sp macro="" textlink="">
      <xdr:nvSpPr>
        <xdr:cNvPr id="780" name="TextBox 365">
          <a:extLst>
            <a:ext uri="{FF2B5EF4-FFF2-40B4-BE49-F238E27FC236}">
              <a16:creationId xmlns:a16="http://schemas.microsoft.com/office/drawing/2014/main" id="{00000000-0008-0000-0800-0000FE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781" name="TextBox 366">
          <a:extLst>
            <a:ext uri="{FF2B5EF4-FFF2-40B4-BE49-F238E27FC236}">
              <a16:creationId xmlns:a16="http://schemas.microsoft.com/office/drawing/2014/main" id="{00000000-0008-0000-0800-0000FF26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38100</xdr:colOff>
      <xdr:row>112</xdr:row>
      <xdr:rowOff>123825</xdr:rowOff>
    </xdr:from>
    <xdr:ext cx="76200" cy="231776"/>
    <xdr:sp macro="" textlink="">
      <xdr:nvSpPr>
        <xdr:cNvPr id="782" name="TextBox 367">
          <a:extLst>
            <a:ext uri="{FF2B5EF4-FFF2-40B4-BE49-F238E27FC236}">
              <a16:creationId xmlns:a16="http://schemas.microsoft.com/office/drawing/2014/main" id="{00000000-0008-0000-0800-00000027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83" name="TextBox 368">
          <a:extLst>
            <a:ext uri="{FF2B5EF4-FFF2-40B4-BE49-F238E27FC236}">
              <a16:creationId xmlns:a16="http://schemas.microsoft.com/office/drawing/2014/main" id="{00000000-0008-0000-0800-00000127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112</xdr:row>
      <xdr:rowOff>123825</xdr:rowOff>
    </xdr:from>
    <xdr:ext cx="247650" cy="231776"/>
    <xdr:sp macro="" textlink="">
      <xdr:nvSpPr>
        <xdr:cNvPr id="784" name="TextBox 381">
          <a:extLst>
            <a:ext uri="{FF2B5EF4-FFF2-40B4-BE49-F238E27FC236}">
              <a16:creationId xmlns:a16="http://schemas.microsoft.com/office/drawing/2014/main" id="{00000000-0008-0000-0800-000002270000}"/>
            </a:ext>
          </a:extLst>
        </xdr:cNvPr>
        <xdr:cNvSpPr txBox="1">
          <a:spLocks noChangeArrowheads="1"/>
        </xdr:cNvSpPr>
      </xdr:nvSpPr>
      <xdr:spPr bwMode="auto">
        <a:xfrm>
          <a:off x="1704975" y="21459825"/>
          <a:ext cx="2476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85" name="TextBox 382">
          <a:extLst>
            <a:ext uri="{FF2B5EF4-FFF2-40B4-BE49-F238E27FC236}">
              <a16:creationId xmlns:a16="http://schemas.microsoft.com/office/drawing/2014/main" id="{00000000-0008-0000-0800-00000327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86" name="TextBox 383">
          <a:extLst>
            <a:ext uri="{FF2B5EF4-FFF2-40B4-BE49-F238E27FC236}">
              <a16:creationId xmlns:a16="http://schemas.microsoft.com/office/drawing/2014/main" id="{00000000-0008-0000-0800-00000427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87" name="TextBox 384">
          <a:extLst>
            <a:ext uri="{FF2B5EF4-FFF2-40B4-BE49-F238E27FC236}">
              <a16:creationId xmlns:a16="http://schemas.microsoft.com/office/drawing/2014/main" id="{00000000-0008-0000-0800-00000527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88" name="TextBox 385">
          <a:extLst>
            <a:ext uri="{FF2B5EF4-FFF2-40B4-BE49-F238E27FC236}">
              <a16:creationId xmlns:a16="http://schemas.microsoft.com/office/drawing/2014/main" id="{00000000-0008-0000-0800-00000627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89" name="TextBox 386">
          <a:extLst>
            <a:ext uri="{FF2B5EF4-FFF2-40B4-BE49-F238E27FC236}">
              <a16:creationId xmlns:a16="http://schemas.microsoft.com/office/drawing/2014/main" id="{00000000-0008-0000-0800-00000727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90" name="TextBox 387">
          <a:extLst>
            <a:ext uri="{FF2B5EF4-FFF2-40B4-BE49-F238E27FC236}">
              <a16:creationId xmlns:a16="http://schemas.microsoft.com/office/drawing/2014/main" id="{00000000-0008-0000-0800-00000827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91" name="TextBox 388">
          <a:extLst>
            <a:ext uri="{FF2B5EF4-FFF2-40B4-BE49-F238E27FC236}">
              <a16:creationId xmlns:a16="http://schemas.microsoft.com/office/drawing/2014/main" id="{00000000-0008-0000-0800-00000927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112</xdr:row>
      <xdr:rowOff>123825</xdr:rowOff>
    </xdr:from>
    <xdr:ext cx="247650" cy="231776"/>
    <xdr:sp macro="" textlink="">
      <xdr:nvSpPr>
        <xdr:cNvPr id="792" name="TextBox 389">
          <a:extLst>
            <a:ext uri="{FF2B5EF4-FFF2-40B4-BE49-F238E27FC236}">
              <a16:creationId xmlns:a16="http://schemas.microsoft.com/office/drawing/2014/main" id="{00000000-0008-0000-0800-00000A270000}"/>
            </a:ext>
          </a:extLst>
        </xdr:cNvPr>
        <xdr:cNvSpPr txBox="1">
          <a:spLocks noChangeArrowheads="1"/>
        </xdr:cNvSpPr>
      </xdr:nvSpPr>
      <xdr:spPr bwMode="auto">
        <a:xfrm>
          <a:off x="1704975" y="21459825"/>
          <a:ext cx="2476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9375" cy="231776"/>
    <xdr:sp macro="" textlink="">
      <xdr:nvSpPr>
        <xdr:cNvPr id="793" name="TextBox 390">
          <a:extLst>
            <a:ext uri="{FF2B5EF4-FFF2-40B4-BE49-F238E27FC236}">
              <a16:creationId xmlns:a16="http://schemas.microsoft.com/office/drawing/2014/main" id="{00000000-0008-0000-0800-00000B270000}"/>
            </a:ext>
          </a:extLst>
        </xdr:cNvPr>
        <xdr:cNvSpPr txBox="1">
          <a:spLocks noChangeArrowheads="1"/>
        </xdr:cNvSpPr>
      </xdr:nvSpPr>
      <xdr:spPr bwMode="auto">
        <a:xfrm>
          <a:off x="3695700" y="21459825"/>
          <a:ext cx="793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9375" cy="231776"/>
    <xdr:sp macro="" textlink="">
      <xdr:nvSpPr>
        <xdr:cNvPr id="794" name="TextBox 391">
          <a:extLst>
            <a:ext uri="{FF2B5EF4-FFF2-40B4-BE49-F238E27FC236}">
              <a16:creationId xmlns:a16="http://schemas.microsoft.com/office/drawing/2014/main" id="{00000000-0008-0000-0800-00000C270000}"/>
            </a:ext>
          </a:extLst>
        </xdr:cNvPr>
        <xdr:cNvSpPr txBox="1">
          <a:spLocks noChangeArrowheads="1"/>
        </xdr:cNvSpPr>
      </xdr:nvSpPr>
      <xdr:spPr bwMode="auto">
        <a:xfrm>
          <a:off x="3695700" y="21459825"/>
          <a:ext cx="793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9375" cy="231776"/>
    <xdr:sp macro="" textlink="">
      <xdr:nvSpPr>
        <xdr:cNvPr id="795" name="TextBox 392">
          <a:extLst>
            <a:ext uri="{FF2B5EF4-FFF2-40B4-BE49-F238E27FC236}">
              <a16:creationId xmlns:a16="http://schemas.microsoft.com/office/drawing/2014/main" id="{00000000-0008-0000-0800-00000D270000}"/>
            </a:ext>
          </a:extLst>
        </xdr:cNvPr>
        <xdr:cNvSpPr txBox="1">
          <a:spLocks noChangeArrowheads="1"/>
        </xdr:cNvSpPr>
      </xdr:nvSpPr>
      <xdr:spPr bwMode="auto">
        <a:xfrm>
          <a:off x="3695700" y="21459825"/>
          <a:ext cx="793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9375" cy="231776"/>
    <xdr:sp macro="" textlink="">
      <xdr:nvSpPr>
        <xdr:cNvPr id="796" name="TextBox 393">
          <a:extLst>
            <a:ext uri="{FF2B5EF4-FFF2-40B4-BE49-F238E27FC236}">
              <a16:creationId xmlns:a16="http://schemas.microsoft.com/office/drawing/2014/main" id="{00000000-0008-0000-0800-00000E270000}"/>
            </a:ext>
          </a:extLst>
        </xdr:cNvPr>
        <xdr:cNvSpPr txBox="1">
          <a:spLocks noChangeArrowheads="1"/>
        </xdr:cNvSpPr>
      </xdr:nvSpPr>
      <xdr:spPr bwMode="auto">
        <a:xfrm>
          <a:off x="3695700" y="21459825"/>
          <a:ext cx="793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9375" cy="231776"/>
    <xdr:sp macro="" textlink="">
      <xdr:nvSpPr>
        <xdr:cNvPr id="797" name="TextBox 394">
          <a:extLst>
            <a:ext uri="{FF2B5EF4-FFF2-40B4-BE49-F238E27FC236}">
              <a16:creationId xmlns:a16="http://schemas.microsoft.com/office/drawing/2014/main" id="{00000000-0008-0000-0800-00000F270000}"/>
            </a:ext>
          </a:extLst>
        </xdr:cNvPr>
        <xdr:cNvSpPr txBox="1">
          <a:spLocks noChangeArrowheads="1"/>
        </xdr:cNvSpPr>
      </xdr:nvSpPr>
      <xdr:spPr bwMode="auto">
        <a:xfrm>
          <a:off x="3695700" y="21459825"/>
          <a:ext cx="793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9375" cy="231776"/>
    <xdr:sp macro="" textlink="">
      <xdr:nvSpPr>
        <xdr:cNvPr id="798" name="TextBox 395">
          <a:extLst>
            <a:ext uri="{FF2B5EF4-FFF2-40B4-BE49-F238E27FC236}">
              <a16:creationId xmlns:a16="http://schemas.microsoft.com/office/drawing/2014/main" id="{00000000-0008-0000-0800-000010270000}"/>
            </a:ext>
          </a:extLst>
        </xdr:cNvPr>
        <xdr:cNvSpPr txBox="1">
          <a:spLocks noChangeArrowheads="1"/>
        </xdr:cNvSpPr>
      </xdr:nvSpPr>
      <xdr:spPr bwMode="auto">
        <a:xfrm>
          <a:off x="3695700" y="21459825"/>
          <a:ext cx="793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799" name="TextBox 396">
          <a:extLst>
            <a:ext uri="{FF2B5EF4-FFF2-40B4-BE49-F238E27FC236}">
              <a16:creationId xmlns:a16="http://schemas.microsoft.com/office/drawing/2014/main" id="{00000000-0008-0000-0800-00001127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6"/>
    <xdr:sp macro="" textlink="">
      <xdr:nvSpPr>
        <xdr:cNvPr id="800" name="TextBox 397">
          <a:extLst>
            <a:ext uri="{FF2B5EF4-FFF2-40B4-BE49-F238E27FC236}">
              <a16:creationId xmlns:a16="http://schemas.microsoft.com/office/drawing/2014/main" id="{00000000-0008-0000-0800-000012270000}"/>
            </a:ext>
          </a:extLst>
        </xdr:cNvPr>
        <xdr:cNvSpPr txBox="1">
          <a:spLocks noChangeArrowheads="1"/>
        </xdr:cNvSpPr>
      </xdr:nvSpPr>
      <xdr:spPr bwMode="auto">
        <a:xfrm>
          <a:off x="3695700" y="2145982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112</xdr:row>
      <xdr:rowOff>123825</xdr:rowOff>
    </xdr:from>
    <xdr:ext cx="247650" cy="184150"/>
    <xdr:sp macro="" textlink="">
      <xdr:nvSpPr>
        <xdr:cNvPr id="801" name="TextBox 398">
          <a:extLst>
            <a:ext uri="{FF2B5EF4-FFF2-40B4-BE49-F238E27FC236}">
              <a16:creationId xmlns:a16="http://schemas.microsoft.com/office/drawing/2014/main" id="{00000000-0008-0000-0800-000013270000}"/>
            </a:ext>
          </a:extLst>
        </xdr:cNvPr>
        <xdr:cNvSpPr txBox="1">
          <a:spLocks noChangeArrowheads="1"/>
        </xdr:cNvSpPr>
      </xdr:nvSpPr>
      <xdr:spPr bwMode="auto">
        <a:xfrm>
          <a:off x="1704975" y="21459825"/>
          <a:ext cx="2476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02" name="TextBox 399">
          <a:extLst>
            <a:ext uri="{FF2B5EF4-FFF2-40B4-BE49-F238E27FC236}">
              <a16:creationId xmlns:a16="http://schemas.microsoft.com/office/drawing/2014/main" id="{00000000-0008-0000-0800-000014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03" name="TextBox 400">
          <a:extLst>
            <a:ext uri="{FF2B5EF4-FFF2-40B4-BE49-F238E27FC236}">
              <a16:creationId xmlns:a16="http://schemas.microsoft.com/office/drawing/2014/main" id="{00000000-0008-0000-0800-000015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04" name="TextBox 401">
          <a:extLst>
            <a:ext uri="{FF2B5EF4-FFF2-40B4-BE49-F238E27FC236}">
              <a16:creationId xmlns:a16="http://schemas.microsoft.com/office/drawing/2014/main" id="{00000000-0008-0000-0800-000016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05" name="TextBox 402">
          <a:extLst>
            <a:ext uri="{FF2B5EF4-FFF2-40B4-BE49-F238E27FC236}">
              <a16:creationId xmlns:a16="http://schemas.microsoft.com/office/drawing/2014/main" id="{00000000-0008-0000-0800-000017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06" name="TextBox 403">
          <a:extLst>
            <a:ext uri="{FF2B5EF4-FFF2-40B4-BE49-F238E27FC236}">
              <a16:creationId xmlns:a16="http://schemas.microsoft.com/office/drawing/2014/main" id="{00000000-0008-0000-0800-000018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07" name="TextBox 404">
          <a:extLst>
            <a:ext uri="{FF2B5EF4-FFF2-40B4-BE49-F238E27FC236}">
              <a16:creationId xmlns:a16="http://schemas.microsoft.com/office/drawing/2014/main" id="{00000000-0008-0000-0800-000019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112</xdr:row>
      <xdr:rowOff>123825</xdr:rowOff>
    </xdr:from>
    <xdr:ext cx="247650" cy="184150"/>
    <xdr:sp macro="" textlink="">
      <xdr:nvSpPr>
        <xdr:cNvPr id="808" name="TextBox 405">
          <a:extLst>
            <a:ext uri="{FF2B5EF4-FFF2-40B4-BE49-F238E27FC236}">
              <a16:creationId xmlns:a16="http://schemas.microsoft.com/office/drawing/2014/main" id="{00000000-0008-0000-0800-00001A270000}"/>
            </a:ext>
          </a:extLst>
        </xdr:cNvPr>
        <xdr:cNvSpPr txBox="1">
          <a:spLocks noChangeArrowheads="1"/>
        </xdr:cNvSpPr>
      </xdr:nvSpPr>
      <xdr:spPr bwMode="auto">
        <a:xfrm>
          <a:off x="1704975" y="21459825"/>
          <a:ext cx="2476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09" name="TextBox 406">
          <a:extLst>
            <a:ext uri="{FF2B5EF4-FFF2-40B4-BE49-F238E27FC236}">
              <a16:creationId xmlns:a16="http://schemas.microsoft.com/office/drawing/2014/main" id="{00000000-0008-0000-0800-00001B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10" name="TextBox 407">
          <a:extLst>
            <a:ext uri="{FF2B5EF4-FFF2-40B4-BE49-F238E27FC236}">
              <a16:creationId xmlns:a16="http://schemas.microsoft.com/office/drawing/2014/main" id="{00000000-0008-0000-0800-00001C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11" name="TextBox 408">
          <a:extLst>
            <a:ext uri="{FF2B5EF4-FFF2-40B4-BE49-F238E27FC236}">
              <a16:creationId xmlns:a16="http://schemas.microsoft.com/office/drawing/2014/main" id="{00000000-0008-0000-0800-00001D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12" name="TextBox 409">
          <a:extLst>
            <a:ext uri="{FF2B5EF4-FFF2-40B4-BE49-F238E27FC236}">
              <a16:creationId xmlns:a16="http://schemas.microsoft.com/office/drawing/2014/main" id="{00000000-0008-0000-0800-00001E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13" name="TextBox 410">
          <a:extLst>
            <a:ext uri="{FF2B5EF4-FFF2-40B4-BE49-F238E27FC236}">
              <a16:creationId xmlns:a16="http://schemas.microsoft.com/office/drawing/2014/main" id="{00000000-0008-0000-0800-00001F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814" name="TextBox 411">
          <a:extLst>
            <a:ext uri="{FF2B5EF4-FFF2-40B4-BE49-F238E27FC236}">
              <a16:creationId xmlns:a16="http://schemas.microsoft.com/office/drawing/2014/main" id="{00000000-0008-0000-0800-00002027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15" name="TextBox 412">
          <a:extLst>
            <a:ext uri="{FF2B5EF4-FFF2-40B4-BE49-F238E27FC236}">
              <a16:creationId xmlns:a16="http://schemas.microsoft.com/office/drawing/2014/main" id="{00000000-0008-0000-0800-000021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16" name="TextBox 1">
          <a:extLst>
            <a:ext uri="{FF2B5EF4-FFF2-40B4-BE49-F238E27FC236}">
              <a16:creationId xmlns:a16="http://schemas.microsoft.com/office/drawing/2014/main" id="{00000000-0008-0000-0800-000022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17" name="TextBox 414">
          <a:extLst>
            <a:ext uri="{FF2B5EF4-FFF2-40B4-BE49-F238E27FC236}">
              <a16:creationId xmlns:a16="http://schemas.microsoft.com/office/drawing/2014/main" id="{00000000-0008-0000-0800-000023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18" name="TextBox 415">
          <a:extLst>
            <a:ext uri="{FF2B5EF4-FFF2-40B4-BE49-F238E27FC236}">
              <a16:creationId xmlns:a16="http://schemas.microsoft.com/office/drawing/2014/main" id="{00000000-0008-0000-0800-000024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19" name="TextBox 416">
          <a:extLst>
            <a:ext uri="{FF2B5EF4-FFF2-40B4-BE49-F238E27FC236}">
              <a16:creationId xmlns:a16="http://schemas.microsoft.com/office/drawing/2014/main" id="{00000000-0008-0000-0800-000025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20" name="TextBox 417">
          <a:extLst>
            <a:ext uri="{FF2B5EF4-FFF2-40B4-BE49-F238E27FC236}">
              <a16:creationId xmlns:a16="http://schemas.microsoft.com/office/drawing/2014/main" id="{00000000-0008-0000-0800-000026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21" name="TextBox 1">
          <a:extLst>
            <a:ext uri="{FF2B5EF4-FFF2-40B4-BE49-F238E27FC236}">
              <a16:creationId xmlns:a16="http://schemas.microsoft.com/office/drawing/2014/main" id="{00000000-0008-0000-0800-000027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22" name="TextBox 419">
          <a:extLst>
            <a:ext uri="{FF2B5EF4-FFF2-40B4-BE49-F238E27FC236}">
              <a16:creationId xmlns:a16="http://schemas.microsoft.com/office/drawing/2014/main" id="{00000000-0008-0000-0800-000028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23" name="TextBox 420">
          <a:extLst>
            <a:ext uri="{FF2B5EF4-FFF2-40B4-BE49-F238E27FC236}">
              <a16:creationId xmlns:a16="http://schemas.microsoft.com/office/drawing/2014/main" id="{00000000-0008-0000-0800-000029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24" name="TextBox 1">
          <a:extLst>
            <a:ext uri="{FF2B5EF4-FFF2-40B4-BE49-F238E27FC236}">
              <a16:creationId xmlns:a16="http://schemas.microsoft.com/office/drawing/2014/main" id="{00000000-0008-0000-0800-00002A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25" name="TextBox 422">
          <a:extLst>
            <a:ext uri="{FF2B5EF4-FFF2-40B4-BE49-F238E27FC236}">
              <a16:creationId xmlns:a16="http://schemas.microsoft.com/office/drawing/2014/main" id="{00000000-0008-0000-0800-00002B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26" name="TextBox 423">
          <a:extLst>
            <a:ext uri="{FF2B5EF4-FFF2-40B4-BE49-F238E27FC236}">
              <a16:creationId xmlns:a16="http://schemas.microsoft.com/office/drawing/2014/main" id="{00000000-0008-0000-0800-00002C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27" name="TextBox 424">
          <a:extLst>
            <a:ext uri="{FF2B5EF4-FFF2-40B4-BE49-F238E27FC236}">
              <a16:creationId xmlns:a16="http://schemas.microsoft.com/office/drawing/2014/main" id="{00000000-0008-0000-0800-00002D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28" name="TextBox 425">
          <a:extLst>
            <a:ext uri="{FF2B5EF4-FFF2-40B4-BE49-F238E27FC236}">
              <a16:creationId xmlns:a16="http://schemas.microsoft.com/office/drawing/2014/main" id="{00000000-0008-0000-0800-00002E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29" name="TextBox 1">
          <a:extLst>
            <a:ext uri="{FF2B5EF4-FFF2-40B4-BE49-F238E27FC236}">
              <a16:creationId xmlns:a16="http://schemas.microsoft.com/office/drawing/2014/main" id="{00000000-0008-0000-0800-00002F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30" name="TextBox 427">
          <a:extLst>
            <a:ext uri="{FF2B5EF4-FFF2-40B4-BE49-F238E27FC236}">
              <a16:creationId xmlns:a16="http://schemas.microsoft.com/office/drawing/2014/main" id="{00000000-0008-0000-0800-000030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31" name="TextBox 428">
          <a:extLst>
            <a:ext uri="{FF2B5EF4-FFF2-40B4-BE49-F238E27FC236}">
              <a16:creationId xmlns:a16="http://schemas.microsoft.com/office/drawing/2014/main" id="{00000000-0008-0000-0800-000031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32" name="TextBox 1">
          <a:extLst>
            <a:ext uri="{FF2B5EF4-FFF2-40B4-BE49-F238E27FC236}">
              <a16:creationId xmlns:a16="http://schemas.microsoft.com/office/drawing/2014/main" id="{00000000-0008-0000-0800-000032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33" name="TextBox 430">
          <a:extLst>
            <a:ext uri="{FF2B5EF4-FFF2-40B4-BE49-F238E27FC236}">
              <a16:creationId xmlns:a16="http://schemas.microsoft.com/office/drawing/2014/main" id="{00000000-0008-0000-0800-000033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34" name="TextBox 431">
          <a:extLst>
            <a:ext uri="{FF2B5EF4-FFF2-40B4-BE49-F238E27FC236}">
              <a16:creationId xmlns:a16="http://schemas.microsoft.com/office/drawing/2014/main" id="{00000000-0008-0000-0800-000034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35" name="TextBox 432">
          <a:extLst>
            <a:ext uri="{FF2B5EF4-FFF2-40B4-BE49-F238E27FC236}">
              <a16:creationId xmlns:a16="http://schemas.microsoft.com/office/drawing/2014/main" id="{00000000-0008-0000-0800-000035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36" name="TextBox 433">
          <a:extLst>
            <a:ext uri="{FF2B5EF4-FFF2-40B4-BE49-F238E27FC236}">
              <a16:creationId xmlns:a16="http://schemas.microsoft.com/office/drawing/2014/main" id="{00000000-0008-0000-0800-000036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37" name="TextBox 1">
          <a:extLst>
            <a:ext uri="{FF2B5EF4-FFF2-40B4-BE49-F238E27FC236}">
              <a16:creationId xmlns:a16="http://schemas.microsoft.com/office/drawing/2014/main" id="{00000000-0008-0000-0800-000037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838" name="TextBox 435">
          <a:extLst>
            <a:ext uri="{FF2B5EF4-FFF2-40B4-BE49-F238E27FC236}">
              <a16:creationId xmlns:a16="http://schemas.microsoft.com/office/drawing/2014/main" id="{00000000-0008-0000-0800-00003827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39" name="TextBox 436">
          <a:extLst>
            <a:ext uri="{FF2B5EF4-FFF2-40B4-BE49-F238E27FC236}">
              <a16:creationId xmlns:a16="http://schemas.microsoft.com/office/drawing/2014/main" id="{00000000-0008-0000-0800-000039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40" name="TextBox 1">
          <a:extLst>
            <a:ext uri="{FF2B5EF4-FFF2-40B4-BE49-F238E27FC236}">
              <a16:creationId xmlns:a16="http://schemas.microsoft.com/office/drawing/2014/main" id="{00000000-0008-0000-0800-00003A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41" name="TextBox 438">
          <a:extLst>
            <a:ext uri="{FF2B5EF4-FFF2-40B4-BE49-F238E27FC236}">
              <a16:creationId xmlns:a16="http://schemas.microsoft.com/office/drawing/2014/main" id="{00000000-0008-0000-0800-00003B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42" name="TextBox 439">
          <a:extLst>
            <a:ext uri="{FF2B5EF4-FFF2-40B4-BE49-F238E27FC236}">
              <a16:creationId xmlns:a16="http://schemas.microsoft.com/office/drawing/2014/main" id="{00000000-0008-0000-0800-00003C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43" name="TextBox 440">
          <a:extLst>
            <a:ext uri="{FF2B5EF4-FFF2-40B4-BE49-F238E27FC236}">
              <a16:creationId xmlns:a16="http://schemas.microsoft.com/office/drawing/2014/main" id="{00000000-0008-0000-0800-00003D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44" name="TextBox 441">
          <a:extLst>
            <a:ext uri="{FF2B5EF4-FFF2-40B4-BE49-F238E27FC236}">
              <a16:creationId xmlns:a16="http://schemas.microsoft.com/office/drawing/2014/main" id="{00000000-0008-0000-0800-00003E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45" name="TextBox 1">
          <a:extLst>
            <a:ext uri="{FF2B5EF4-FFF2-40B4-BE49-F238E27FC236}">
              <a16:creationId xmlns:a16="http://schemas.microsoft.com/office/drawing/2014/main" id="{00000000-0008-0000-0800-00003F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46" name="TextBox 443">
          <a:extLst>
            <a:ext uri="{FF2B5EF4-FFF2-40B4-BE49-F238E27FC236}">
              <a16:creationId xmlns:a16="http://schemas.microsoft.com/office/drawing/2014/main" id="{00000000-0008-0000-0800-000040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47" name="TextBox 444">
          <a:extLst>
            <a:ext uri="{FF2B5EF4-FFF2-40B4-BE49-F238E27FC236}">
              <a16:creationId xmlns:a16="http://schemas.microsoft.com/office/drawing/2014/main" id="{00000000-0008-0000-0800-000041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48" name="TextBox 1">
          <a:extLst>
            <a:ext uri="{FF2B5EF4-FFF2-40B4-BE49-F238E27FC236}">
              <a16:creationId xmlns:a16="http://schemas.microsoft.com/office/drawing/2014/main" id="{00000000-0008-0000-0800-000042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49" name="TextBox 446">
          <a:extLst>
            <a:ext uri="{FF2B5EF4-FFF2-40B4-BE49-F238E27FC236}">
              <a16:creationId xmlns:a16="http://schemas.microsoft.com/office/drawing/2014/main" id="{00000000-0008-0000-0800-000043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50" name="TextBox 447">
          <a:extLst>
            <a:ext uri="{FF2B5EF4-FFF2-40B4-BE49-F238E27FC236}">
              <a16:creationId xmlns:a16="http://schemas.microsoft.com/office/drawing/2014/main" id="{00000000-0008-0000-0800-000044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51" name="TextBox 448">
          <a:extLst>
            <a:ext uri="{FF2B5EF4-FFF2-40B4-BE49-F238E27FC236}">
              <a16:creationId xmlns:a16="http://schemas.microsoft.com/office/drawing/2014/main" id="{00000000-0008-0000-0800-000045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52" name="TextBox 449">
          <a:extLst>
            <a:ext uri="{FF2B5EF4-FFF2-40B4-BE49-F238E27FC236}">
              <a16:creationId xmlns:a16="http://schemas.microsoft.com/office/drawing/2014/main" id="{00000000-0008-0000-0800-000046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53" name="TextBox 1">
          <a:extLst>
            <a:ext uri="{FF2B5EF4-FFF2-40B4-BE49-F238E27FC236}">
              <a16:creationId xmlns:a16="http://schemas.microsoft.com/office/drawing/2014/main" id="{00000000-0008-0000-0800-000047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54" name="TextBox 451">
          <a:extLst>
            <a:ext uri="{FF2B5EF4-FFF2-40B4-BE49-F238E27FC236}">
              <a16:creationId xmlns:a16="http://schemas.microsoft.com/office/drawing/2014/main" id="{00000000-0008-0000-0800-000048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55" name="TextBox 452">
          <a:extLst>
            <a:ext uri="{FF2B5EF4-FFF2-40B4-BE49-F238E27FC236}">
              <a16:creationId xmlns:a16="http://schemas.microsoft.com/office/drawing/2014/main" id="{00000000-0008-0000-0800-000049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56" name="TextBox 1">
          <a:extLst>
            <a:ext uri="{FF2B5EF4-FFF2-40B4-BE49-F238E27FC236}">
              <a16:creationId xmlns:a16="http://schemas.microsoft.com/office/drawing/2014/main" id="{00000000-0008-0000-0800-00004A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57" name="TextBox 454">
          <a:extLst>
            <a:ext uri="{FF2B5EF4-FFF2-40B4-BE49-F238E27FC236}">
              <a16:creationId xmlns:a16="http://schemas.microsoft.com/office/drawing/2014/main" id="{00000000-0008-0000-0800-00004B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58" name="TextBox 455">
          <a:extLst>
            <a:ext uri="{FF2B5EF4-FFF2-40B4-BE49-F238E27FC236}">
              <a16:creationId xmlns:a16="http://schemas.microsoft.com/office/drawing/2014/main" id="{00000000-0008-0000-0800-00004C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59" name="TextBox 456">
          <a:extLst>
            <a:ext uri="{FF2B5EF4-FFF2-40B4-BE49-F238E27FC236}">
              <a16:creationId xmlns:a16="http://schemas.microsoft.com/office/drawing/2014/main" id="{00000000-0008-0000-0800-00004D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60" name="TextBox 457">
          <a:extLst>
            <a:ext uri="{FF2B5EF4-FFF2-40B4-BE49-F238E27FC236}">
              <a16:creationId xmlns:a16="http://schemas.microsoft.com/office/drawing/2014/main" id="{00000000-0008-0000-0800-00004E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61" name="TextBox 1">
          <a:extLst>
            <a:ext uri="{FF2B5EF4-FFF2-40B4-BE49-F238E27FC236}">
              <a16:creationId xmlns:a16="http://schemas.microsoft.com/office/drawing/2014/main" id="{00000000-0008-0000-0800-00004F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28575"/>
    <xdr:sp macro="" textlink="">
      <xdr:nvSpPr>
        <xdr:cNvPr id="862" name="TextBox 459">
          <a:extLst>
            <a:ext uri="{FF2B5EF4-FFF2-40B4-BE49-F238E27FC236}">
              <a16:creationId xmlns:a16="http://schemas.microsoft.com/office/drawing/2014/main" id="{00000000-0008-0000-0800-000050270000}"/>
            </a:ext>
          </a:extLst>
        </xdr:cNvPr>
        <xdr:cNvSpPr txBox="1">
          <a:spLocks noChangeArrowheads="1"/>
        </xdr:cNvSpPr>
      </xdr:nvSpPr>
      <xdr:spPr bwMode="auto">
        <a:xfrm>
          <a:off x="3695700" y="2265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63" name="TextBox 460">
          <a:extLst>
            <a:ext uri="{FF2B5EF4-FFF2-40B4-BE49-F238E27FC236}">
              <a16:creationId xmlns:a16="http://schemas.microsoft.com/office/drawing/2014/main" id="{00000000-0008-0000-0800-000051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64" name="TextBox 1">
          <a:extLst>
            <a:ext uri="{FF2B5EF4-FFF2-40B4-BE49-F238E27FC236}">
              <a16:creationId xmlns:a16="http://schemas.microsoft.com/office/drawing/2014/main" id="{00000000-0008-0000-0800-000052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65" name="TextBox 462">
          <a:extLst>
            <a:ext uri="{FF2B5EF4-FFF2-40B4-BE49-F238E27FC236}">
              <a16:creationId xmlns:a16="http://schemas.microsoft.com/office/drawing/2014/main" id="{00000000-0008-0000-0800-000053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66" name="TextBox 463">
          <a:extLst>
            <a:ext uri="{FF2B5EF4-FFF2-40B4-BE49-F238E27FC236}">
              <a16:creationId xmlns:a16="http://schemas.microsoft.com/office/drawing/2014/main" id="{00000000-0008-0000-0800-000054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67" name="TextBox 464">
          <a:extLst>
            <a:ext uri="{FF2B5EF4-FFF2-40B4-BE49-F238E27FC236}">
              <a16:creationId xmlns:a16="http://schemas.microsoft.com/office/drawing/2014/main" id="{00000000-0008-0000-0800-000055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68" name="TextBox 465">
          <a:extLst>
            <a:ext uri="{FF2B5EF4-FFF2-40B4-BE49-F238E27FC236}">
              <a16:creationId xmlns:a16="http://schemas.microsoft.com/office/drawing/2014/main" id="{00000000-0008-0000-0800-000056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69" name="TextBox 1">
          <a:extLst>
            <a:ext uri="{FF2B5EF4-FFF2-40B4-BE49-F238E27FC236}">
              <a16:creationId xmlns:a16="http://schemas.microsoft.com/office/drawing/2014/main" id="{00000000-0008-0000-0800-000057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70" name="TextBox 467">
          <a:extLst>
            <a:ext uri="{FF2B5EF4-FFF2-40B4-BE49-F238E27FC236}">
              <a16:creationId xmlns:a16="http://schemas.microsoft.com/office/drawing/2014/main" id="{00000000-0008-0000-0800-000058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71" name="TextBox 468">
          <a:extLst>
            <a:ext uri="{FF2B5EF4-FFF2-40B4-BE49-F238E27FC236}">
              <a16:creationId xmlns:a16="http://schemas.microsoft.com/office/drawing/2014/main" id="{00000000-0008-0000-0800-000059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72" name="TextBox 1">
          <a:extLst>
            <a:ext uri="{FF2B5EF4-FFF2-40B4-BE49-F238E27FC236}">
              <a16:creationId xmlns:a16="http://schemas.microsoft.com/office/drawing/2014/main" id="{00000000-0008-0000-0800-00005A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73" name="TextBox 470">
          <a:extLst>
            <a:ext uri="{FF2B5EF4-FFF2-40B4-BE49-F238E27FC236}">
              <a16:creationId xmlns:a16="http://schemas.microsoft.com/office/drawing/2014/main" id="{00000000-0008-0000-0800-00005B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74" name="TextBox 471">
          <a:extLst>
            <a:ext uri="{FF2B5EF4-FFF2-40B4-BE49-F238E27FC236}">
              <a16:creationId xmlns:a16="http://schemas.microsoft.com/office/drawing/2014/main" id="{00000000-0008-0000-0800-00005C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75" name="TextBox 472">
          <a:extLst>
            <a:ext uri="{FF2B5EF4-FFF2-40B4-BE49-F238E27FC236}">
              <a16:creationId xmlns:a16="http://schemas.microsoft.com/office/drawing/2014/main" id="{00000000-0008-0000-0800-00005D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76" name="TextBox 473">
          <a:extLst>
            <a:ext uri="{FF2B5EF4-FFF2-40B4-BE49-F238E27FC236}">
              <a16:creationId xmlns:a16="http://schemas.microsoft.com/office/drawing/2014/main" id="{00000000-0008-0000-0800-00005E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77" name="TextBox 1">
          <a:extLst>
            <a:ext uri="{FF2B5EF4-FFF2-40B4-BE49-F238E27FC236}">
              <a16:creationId xmlns:a16="http://schemas.microsoft.com/office/drawing/2014/main" id="{00000000-0008-0000-0800-00005F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78" name="TextBox 475">
          <a:extLst>
            <a:ext uri="{FF2B5EF4-FFF2-40B4-BE49-F238E27FC236}">
              <a16:creationId xmlns:a16="http://schemas.microsoft.com/office/drawing/2014/main" id="{00000000-0008-0000-0800-000060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79" name="TextBox 476">
          <a:extLst>
            <a:ext uri="{FF2B5EF4-FFF2-40B4-BE49-F238E27FC236}">
              <a16:creationId xmlns:a16="http://schemas.microsoft.com/office/drawing/2014/main" id="{00000000-0008-0000-0800-000061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80" name="TextBox 1">
          <a:extLst>
            <a:ext uri="{FF2B5EF4-FFF2-40B4-BE49-F238E27FC236}">
              <a16:creationId xmlns:a16="http://schemas.microsoft.com/office/drawing/2014/main" id="{00000000-0008-0000-0800-000062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81" name="TextBox 478">
          <a:extLst>
            <a:ext uri="{FF2B5EF4-FFF2-40B4-BE49-F238E27FC236}">
              <a16:creationId xmlns:a16="http://schemas.microsoft.com/office/drawing/2014/main" id="{00000000-0008-0000-0800-000063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82" name="TextBox 479">
          <a:extLst>
            <a:ext uri="{FF2B5EF4-FFF2-40B4-BE49-F238E27FC236}">
              <a16:creationId xmlns:a16="http://schemas.microsoft.com/office/drawing/2014/main" id="{00000000-0008-0000-0800-000064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83" name="TextBox 480">
          <a:extLst>
            <a:ext uri="{FF2B5EF4-FFF2-40B4-BE49-F238E27FC236}">
              <a16:creationId xmlns:a16="http://schemas.microsoft.com/office/drawing/2014/main" id="{00000000-0008-0000-0800-000065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84" name="TextBox 481">
          <a:extLst>
            <a:ext uri="{FF2B5EF4-FFF2-40B4-BE49-F238E27FC236}">
              <a16:creationId xmlns:a16="http://schemas.microsoft.com/office/drawing/2014/main" id="{00000000-0008-0000-0800-000066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85" name="TextBox 1">
          <a:extLst>
            <a:ext uri="{FF2B5EF4-FFF2-40B4-BE49-F238E27FC236}">
              <a16:creationId xmlns:a16="http://schemas.microsoft.com/office/drawing/2014/main" id="{00000000-0008-0000-0800-000067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886" name="TextBox 483">
          <a:extLst>
            <a:ext uri="{FF2B5EF4-FFF2-40B4-BE49-F238E27FC236}">
              <a16:creationId xmlns:a16="http://schemas.microsoft.com/office/drawing/2014/main" id="{00000000-0008-0000-0800-00006827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87" name="TextBox 484">
          <a:extLst>
            <a:ext uri="{FF2B5EF4-FFF2-40B4-BE49-F238E27FC236}">
              <a16:creationId xmlns:a16="http://schemas.microsoft.com/office/drawing/2014/main" id="{00000000-0008-0000-0800-000069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88" name="TextBox 1">
          <a:extLst>
            <a:ext uri="{FF2B5EF4-FFF2-40B4-BE49-F238E27FC236}">
              <a16:creationId xmlns:a16="http://schemas.microsoft.com/office/drawing/2014/main" id="{00000000-0008-0000-0800-00006A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89" name="TextBox 486">
          <a:extLst>
            <a:ext uri="{FF2B5EF4-FFF2-40B4-BE49-F238E27FC236}">
              <a16:creationId xmlns:a16="http://schemas.microsoft.com/office/drawing/2014/main" id="{00000000-0008-0000-0800-00006B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90" name="TextBox 487">
          <a:extLst>
            <a:ext uri="{FF2B5EF4-FFF2-40B4-BE49-F238E27FC236}">
              <a16:creationId xmlns:a16="http://schemas.microsoft.com/office/drawing/2014/main" id="{00000000-0008-0000-0800-00006C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91" name="TextBox 488">
          <a:extLst>
            <a:ext uri="{FF2B5EF4-FFF2-40B4-BE49-F238E27FC236}">
              <a16:creationId xmlns:a16="http://schemas.microsoft.com/office/drawing/2014/main" id="{00000000-0008-0000-0800-00006D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92" name="TextBox 489">
          <a:extLst>
            <a:ext uri="{FF2B5EF4-FFF2-40B4-BE49-F238E27FC236}">
              <a16:creationId xmlns:a16="http://schemas.microsoft.com/office/drawing/2014/main" id="{00000000-0008-0000-0800-00006E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93" name="TextBox 1">
          <a:extLst>
            <a:ext uri="{FF2B5EF4-FFF2-40B4-BE49-F238E27FC236}">
              <a16:creationId xmlns:a16="http://schemas.microsoft.com/office/drawing/2014/main" id="{00000000-0008-0000-0800-00006F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94" name="TextBox 491">
          <a:extLst>
            <a:ext uri="{FF2B5EF4-FFF2-40B4-BE49-F238E27FC236}">
              <a16:creationId xmlns:a16="http://schemas.microsoft.com/office/drawing/2014/main" id="{00000000-0008-0000-0800-000070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95" name="TextBox 492">
          <a:extLst>
            <a:ext uri="{FF2B5EF4-FFF2-40B4-BE49-F238E27FC236}">
              <a16:creationId xmlns:a16="http://schemas.microsoft.com/office/drawing/2014/main" id="{00000000-0008-0000-0800-000071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96" name="TextBox 1">
          <a:extLst>
            <a:ext uri="{FF2B5EF4-FFF2-40B4-BE49-F238E27FC236}">
              <a16:creationId xmlns:a16="http://schemas.microsoft.com/office/drawing/2014/main" id="{00000000-0008-0000-0800-000072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97" name="TextBox 494">
          <a:extLst>
            <a:ext uri="{FF2B5EF4-FFF2-40B4-BE49-F238E27FC236}">
              <a16:creationId xmlns:a16="http://schemas.microsoft.com/office/drawing/2014/main" id="{00000000-0008-0000-0800-000073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98" name="TextBox 495">
          <a:extLst>
            <a:ext uri="{FF2B5EF4-FFF2-40B4-BE49-F238E27FC236}">
              <a16:creationId xmlns:a16="http://schemas.microsoft.com/office/drawing/2014/main" id="{00000000-0008-0000-0800-000074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899" name="TextBox 496">
          <a:extLst>
            <a:ext uri="{FF2B5EF4-FFF2-40B4-BE49-F238E27FC236}">
              <a16:creationId xmlns:a16="http://schemas.microsoft.com/office/drawing/2014/main" id="{00000000-0008-0000-0800-000075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900" name="TextBox 497">
          <a:extLst>
            <a:ext uri="{FF2B5EF4-FFF2-40B4-BE49-F238E27FC236}">
              <a16:creationId xmlns:a16="http://schemas.microsoft.com/office/drawing/2014/main" id="{00000000-0008-0000-0800-000076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901" name="TextBox 1">
          <a:extLst>
            <a:ext uri="{FF2B5EF4-FFF2-40B4-BE49-F238E27FC236}">
              <a16:creationId xmlns:a16="http://schemas.microsoft.com/office/drawing/2014/main" id="{00000000-0008-0000-0800-000077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902" name="TextBox 499">
          <a:extLst>
            <a:ext uri="{FF2B5EF4-FFF2-40B4-BE49-F238E27FC236}">
              <a16:creationId xmlns:a16="http://schemas.microsoft.com/office/drawing/2014/main" id="{00000000-0008-0000-0800-000078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903" name="TextBox 500">
          <a:extLst>
            <a:ext uri="{FF2B5EF4-FFF2-40B4-BE49-F238E27FC236}">
              <a16:creationId xmlns:a16="http://schemas.microsoft.com/office/drawing/2014/main" id="{00000000-0008-0000-0800-000079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904" name="TextBox 1">
          <a:extLst>
            <a:ext uri="{FF2B5EF4-FFF2-40B4-BE49-F238E27FC236}">
              <a16:creationId xmlns:a16="http://schemas.microsoft.com/office/drawing/2014/main" id="{00000000-0008-0000-0800-00007A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905" name="TextBox 502">
          <a:extLst>
            <a:ext uri="{FF2B5EF4-FFF2-40B4-BE49-F238E27FC236}">
              <a16:creationId xmlns:a16="http://schemas.microsoft.com/office/drawing/2014/main" id="{00000000-0008-0000-0800-00007B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906" name="TextBox 503">
          <a:extLst>
            <a:ext uri="{FF2B5EF4-FFF2-40B4-BE49-F238E27FC236}">
              <a16:creationId xmlns:a16="http://schemas.microsoft.com/office/drawing/2014/main" id="{00000000-0008-0000-0800-00007C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907" name="TextBox 504">
          <a:extLst>
            <a:ext uri="{FF2B5EF4-FFF2-40B4-BE49-F238E27FC236}">
              <a16:creationId xmlns:a16="http://schemas.microsoft.com/office/drawing/2014/main" id="{00000000-0008-0000-0800-00007D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908" name="TextBox 505">
          <a:extLst>
            <a:ext uri="{FF2B5EF4-FFF2-40B4-BE49-F238E27FC236}">
              <a16:creationId xmlns:a16="http://schemas.microsoft.com/office/drawing/2014/main" id="{00000000-0008-0000-0800-00007E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909" name="TextBox 1">
          <a:extLst>
            <a:ext uri="{FF2B5EF4-FFF2-40B4-BE49-F238E27FC236}">
              <a16:creationId xmlns:a16="http://schemas.microsoft.com/office/drawing/2014/main" id="{00000000-0008-0000-0800-00007F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9525"/>
    <xdr:sp macro="" textlink="">
      <xdr:nvSpPr>
        <xdr:cNvPr id="910" name="TextBox 507">
          <a:extLst>
            <a:ext uri="{FF2B5EF4-FFF2-40B4-BE49-F238E27FC236}">
              <a16:creationId xmlns:a16="http://schemas.microsoft.com/office/drawing/2014/main" id="{00000000-0008-0000-0800-000080270000}"/>
            </a:ext>
          </a:extLst>
        </xdr:cNvPr>
        <xdr:cNvSpPr txBox="1">
          <a:spLocks noChangeArrowheads="1"/>
        </xdr:cNvSpPr>
      </xdr:nvSpPr>
      <xdr:spPr bwMode="auto">
        <a:xfrm>
          <a:off x="3695700" y="23241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11" name="TextBox 508">
          <a:extLst>
            <a:ext uri="{FF2B5EF4-FFF2-40B4-BE49-F238E27FC236}">
              <a16:creationId xmlns:a16="http://schemas.microsoft.com/office/drawing/2014/main" id="{00000000-0008-0000-0800-000081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12" name="TextBox 1">
          <a:extLst>
            <a:ext uri="{FF2B5EF4-FFF2-40B4-BE49-F238E27FC236}">
              <a16:creationId xmlns:a16="http://schemas.microsoft.com/office/drawing/2014/main" id="{00000000-0008-0000-0800-000082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13" name="TextBox 510">
          <a:extLst>
            <a:ext uri="{FF2B5EF4-FFF2-40B4-BE49-F238E27FC236}">
              <a16:creationId xmlns:a16="http://schemas.microsoft.com/office/drawing/2014/main" id="{00000000-0008-0000-0800-000083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14" name="TextBox 511">
          <a:extLst>
            <a:ext uri="{FF2B5EF4-FFF2-40B4-BE49-F238E27FC236}">
              <a16:creationId xmlns:a16="http://schemas.microsoft.com/office/drawing/2014/main" id="{00000000-0008-0000-0800-000084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15" name="TextBox 512">
          <a:extLst>
            <a:ext uri="{FF2B5EF4-FFF2-40B4-BE49-F238E27FC236}">
              <a16:creationId xmlns:a16="http://schemas.microsoft.com/office/drawing/2014/main" id="{00000000-0008-0000-0800-000085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16" name="TextBox 513">
          <a:extLst>
            <a:ext uri="{FF2B5EF4-FFF2-40B4-BE49-F238E27FC236}">
              <a16:creationId xmlns:a16="http://schemas.microsoft.com/office/drawing/2014/main" id="{00000000-0008-0000-0800-000086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17" name="TextBox 1">
          <a:extLst>
            <a:ext uri="{FF2B5EF4-FFF2-40B4-BE49-F238E27FC236}">
              <a16:creationId xmlns:a16="http://schemas.microsoft.com/office/drawing/2014/main" id="{00000000-0008-0000-0800-000087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18" name="TextBox 515">
          <a:extLst>
            <a:ext uri="{FF2B5EF4-FFF2-40B4-BE49-F238E27FC236}">
              <a16:creationId xmlns:a16="http://schemas.microsoft.com/office/drawing/2014/main" id="{00000000-0008-0000-0800-000088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19" name="TextBox 516">
          <a:extLst>
            <a:ext uri="{FF2B5EF4-FFF2-40B4-BE49-F238E27FC236}">
              <a16:creationId xmlns:a16="http://schemas.microsoft.com/office/drawing/2014/main" id="{00000000-0008-0000-0800-000089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20" name="TextBox 1">
          <a:extLst>
            <a:ext uri="{FF2B5EF4-FFF2-40B4-BE49-F238E27FC236}">
              <a16:creationId xmlns:a16="http://schemas.microsoft.com/office/drawing/2014/main" id="{00000000-0008-0000-0800-00008A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21" name="TextBox 518">
          <a:extLst>
            <a:ext uri="{FF2B5EF4-FFF2-40B4-BE49-F238E27FC236}">
              <a16:creationId xmlns:a16="http://schemas.microsoft.com/office/drawing/2014/main" id="{00000000-0008-0000-0800-00008B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22" name="TextBox 519">
          <a:extLst>
            <a:ext uri="{FF2B5EF4-FFF2-40B4-BE49-F238E27FC236}">
              <a16:creationId xmlns:a16="http://schemas.microsoft.com/office/drawing/2014/main" id="{00000000-0008-0000-0800-00008C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23" name="TextBox 520">
          <a:extLst>
            <a:ext uri="{FF2B5EF4-FFF2-40B4-BE49-F238E27FC236}">
              <a16:creationId xmlns:a16="http://schemas.microsoft.com/office/drawing/2014/main" id="{00000000-0008-0000-0800-00008D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24" name="TextBox 521">
          <a:extLst>
            <a:ext uri="{FF2B5EF4-FFF2-40B4-BE49-F238E27FC236}">
              <a16:creationId xmlns:a16="http://schemas.microsoft.com/office/drawing/2014/main" id="{00000000-0008-0000-0800-00008E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25" name="TextBox 1">
          <a:extLst>
            <a:ext uri="{FF2B5EF4-FFF2-40B4-BE49-F238E27FC236}">
              <a16:creationId xmlns:a16="http://schemas.microsoft.com/office/drawing/2014/main" id="{00000000-0008-0000-0800-00008F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26" name="TextBox 523">
          <a:extLst>
            <a:ext uri="{FF2B5EF4-FFF2-40B4-BE49-F238E27FC236}">
              <a16:creationId xmlns:a16="http://schemas.microsoft.com/office/drawing/2014/main" id="{00000000-0008-0000-0800-000090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27" name="TextBox 524">
          <a:extLst>
            <a:ext uri="{FF2B5EF4-FFF2-40B4-BE49-F238E27FC236}">
              <a16:creationId xmlns:a16="http://schemas.microsoft.com/office/drawing/2014/main" id="{00000000-0008-0000-0800-000091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28" name="TextBox 1">
          <a:extLst>
            <a:ext uri="{FF2B5EF4-FFF2-40B4-BE49-F238E27FC236}">
              <a16:creationId xmlns:a16="http://schemas.microsoft.com/office/drawing/2014/main" id="{00000000-0008-0000-0800-000092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29" name="TextBox 526">
          <a:extLst>
            <a:ext uri="{FF2B5EF4-FFF2-40B4-BE49-F238E27FC236}">
              <a16:creationId xmlns:a16="http://schemas.microsoft.com/office/drawing/2014/main" id="{00000000-0008-0000-0800-000093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30" name="TextBox 527">
          <a:extLst>
            <a:ext uri="{FF2B5EF4-FFF2-40B4-BE49-F238E27FC236}">
              <a16:creationId xmlns:a16="http://schemas.microsoft.com/office/drawing/2014/main" id="{00000000-0008-0000-0800-000094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31" name="TextBox 528">
          <a:extLst>
            <a:ext uri="{FF2B5EF4-FFF2-40B4-BE49-F238E27FC236}">
              <a16:creationId xmlns:a16="http://schemas.microsoft.com/office/drawing/2014/main" id="{00000000-0008-0000-0800-000095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32" name="TextBox 529">
          <a:extLst>
            <a:ext uri="{FF2B5EF4-FFF2-40B4-BE49-F238E27FC236}">
              <a16:creationId xmlns:a16="http://schemas.microsoft.com/office/drawing/2014/main" id="{00000000-0008-0000-0800-000096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33" name="TextBox 1">
          <a:extLst>
            <a:ext uri="{FF2B5EF4-FFF2-40B4-BE49-F238E27FC236}">
              <a16:creationId xmlns:a16="http://schemas.microsoft.com/office/drawing/2014/main" id="{00000000-0008-0000-0800-000097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28575"/>
    <xdr:sp macro="" textlink="">
      <xdr:nvSpPr>
        <xdr:cNvPr id="934" name="TextBox 531">
          <a:extLst>
            <a:ext uri="{FF2B5EF4-FFF2-40B4-BE49-F238E27FC236}">
              <a16:creationId xmlns:a16="http://schemas.microsoft.com/office/drawing/2014/main" id="{00000000-0008-0000-0800-000098270000}"/>
            </a:ext>
          </a:extLst>
        </xdr:cNvPr>
        <xdr:cNvSpPr txBox="1">
          <a:spLocks noChangeArrowheads="1"/>
        </xdr:cNvSpPr>
      </xdr:nvSpPr>
      <xdr:spPr bwMode="auto">
        <a:xfrm>
          <a:off x="3695700" y="23241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35" name="TextBox 532">
          <a:extLst>
            <a:ext uri="{FF2B5EF4-FFF2-40B4-BE49-F238E27FC236}">
              <a16:creationId xmlns:a16="http://schemas.microsoft.com/office/drawing/2014/main" id="{00000000-0008-0000-0800-000099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36" name="TextBox 1">
          <a:extLst>
            <a:ext uri="{FF2B5EF4-FFF2-40B4-BE49-F238E27FC236}">
              <a16:creationId xmlns:a16="http://schemas.microsoft.com/office/drawing/2014/main" id="{00000000-0008-0000-0800-00009A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37" name="TextBox 534">
          <a:extLst>
            <a:ext uri="{FF2B5EF4-FFF2-40B4-BE49-F238E27FC236}">
              <a16:creationId xmlns:a16="http://schemas.microsoft.com/office/drawing/2014/main" id="{00000000-0008-0000-0800-00009B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38" name="TextBox 535">
          <a:extLst>
            <a:ext uri="{FF2B5EF4-FFF2-40B4-BE49-F238E27FC236}">
              <a16:creationId xmlns:a16="http://schemas.microsoft.com/office/drawing/2014/main" id="{00000000-0008-0000-0800-00009C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39" name="TextBox 536">
          <a:extLst>
            <a:ext uri="{FF2B5EF4-FFF2-40B4-BE49-F238E27FC236}">
              <a16:creationId xmlns:a16="http://schemas.microsoft.com/office/drawing/2014/main" id="{00000000-0008-0000-0800-00009D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40" name="TextBox 537">
          <a:extLst>
            <a:ext uri="{FF2B5EF4-FFF2-40B4-BE49-F238E27FC236}">
              <a16:creationId xmlns:a16="http://schemas.microsoft.com/office/drawing/2014/main" id="{00000000-0008-0000-0800-00009E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41" name="TextBox 1">
          <a:extLst>
            <a:ext uri="{FF2B5EF4-FFF2-40B4-BE49-F238E27FC236}">
              <a16:creationId xmlns:a16="http://schemas.microsoft.com/office/drawing/2014/main" id="{00000000-0008-0000-0800-00009F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42" name="TextBox 539">
          <a:extLst>
            <a:ext uri="{FF2B5EF4-FFF2-40B4-BE49-F238E27FC236}">
              <a16:creationId xmlns:a16="http://schemas.microsoft.com/office/drawing/2014/main" id="{00000000-0008-0000-0800-0000A0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43" name="TextBox 540">
          <a:extLst>
            <a:ext uri="{FF2B5EF4-FFF2-40B4-BE49-F238E27FC236}">
              <a16:creationId xmlns:a16="http://schemas.microsoft.com/office/drawing/2014/main" id="{00000000-0008-0000-0800-0000A1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44" name="TextBox 1">
          <a:extLst>
            <a:ext uri="{FF2B5EF4-FFF2-40B4-BE49-F238E27FC236}">
              <a16:creationId xmlns:a16="http://schemas.microsoft.com/office/drawing/2014/main" id="{00000000-0008-0000-0800-0000A2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45" name="TextBox 542">
          <a:extLst>
            <a:ext uri="{FF2B5EF4-FFF2-40B4-BE49-F238E27FC236}">
              <a16:creationId xmlns:a16="http://schemas.microsoft.com/office/drawing/2014/main" id="{00000000-0008-0000-0800-0000A3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46" name="TextBox 543">
          <a:extLst>
            <a:ext uri="{FF2B5EF4-FFF2-40B4-BE49-F238E27FC236}">
              <a16:creationId xmlns:a16="http://schemas.microsoft.com/office/drawing/2014/main" id="{00000000-0008-0000-0800-0000A4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47" name="TextBox 544">
          <a:extLst>
            <a:ext uri="{FF2B5EF4-FFF2-40B4-BE49-F238E27FC236}">
              <a16:creationId xmlns:a16="http://schemas.microsoft.com/office/drawing/2014/main" id="{00000000-0008-0000-0800-0000A5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48" name="TextBox 545">
          <a:extLst>
            <a:ext uri="{FF2B5EF4-FFF2-40B4-BE49-F238E27FC236}">
              <a16:creationId xmlns:a16="http://schemas.microsoft.com/office/drawing/2014/main" id="{00000000-0008-0000-0800-0000A6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49" name="TextBox 1">
          <a:extLst>
            <a:ext uri="{FF2B5EF4-FFF2-40B4-BE49-F238E27FC236}">
              <a16:creationId xmlns:a16="http://schemas.microsoft.com/office/drawing/2014/main" id="{00000000-0008-0000-0800-0000A7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50" name="TextBox 547">
          <a:extLst>
            <a:ext uri="{FF2B5EF4-FFF2-40B4-BE49-F238E27FC236}">
              <a16:creationId xmlns:a16="http://schemas.microsoft.com/office/drawing/2014/main" id="{00000000-0008-0000-0800-0000A8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51" name="TextBox 548">
          <a:extLst>
            <a:ext uri="{FF2B5EF4-FFF2-40B4-BE49-F238E27FC236}">
              <a16:creationId xmlns:a16="http://schemas.microsoft.com/office/drawing/2014/main" id="{00000000-0008-0000-0800-0000A9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52" name="TextBox 1">
          <a:extLst>
            <a:ext uri="{FF2B5EF4-FFF2-40B4-BE49-F238E27FC236}">
              <a16:creationId xmlns:a16="http://schemas.microsoft.com/office/drawing/2014/main" id="{00000000-0008-0000-0800-0000AA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53" name="TextBox 550">
          <a:extLst>
            <a:ext uri="{FF2B5EF4-FFF2-40B4-BE49-F238E27FC236}">
              <a16:creationId xmlns:a16="http://schemas.microsoft.com/office/drawing/2014/main" id="{00000000-0008-0000-0800-0000AB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54" name="TextBox 551">
          <a:extLst>
            <a:ext uri="{FF2B5EF4-FFF2-40B4-BE49-F238E27FC236}">
              <a16:creationId xmlns:a16="http://schemas.microsoft.com/office/drawing/2014/main" id="{00000000-0008-0000-0800-0000AC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55" name="TextBox 552">
          <a:extLst>
            <a:ext uri="{FF2B5EF4-FFF2-40B4-BE49-F238E27FC236}">
              <a16:creationId xmlns:a16="http://schemas.microsoft.com/office/drawing/2014/main" id="{00000000-0008-0000-0800-0000AD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56" name="TextBox 553">
          <a:extLst>
            <a:ext uri="{FF2B5EF4-FFF2-40B4-BE49-F238E27FC236}">
              <a16:creationId xmlns:a16="http://schemas.microsoft.com/office/drawing/2014/main" id="{00000000-0008-0000-0800-0000AE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57" name="TextBox 1">
          <a:extLst>
            <a:ext uri="{FF2B5EF4-FFF2-40B4-BE49-F238E27FC236}">
              <a16:creationId xmlns:a16="http://schemas.microsoft.com/office/drawing/2014/main" id="{00000000-0008-0000-0800-0000AF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958" name="TextBox 555">
          <a:extLst>
            <a:ext uri="{FF2B5EF4-FFF2-40B4-BE49-F238E27FC236}">
              <a16:creationId xmlns:a16="http://schemas.microsoft.com/office/drawing/2014/main" id="{00000000-0008-0000-0800-0000B027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59" name="TextBox 556">
          <a:extLst>
            <a:ext uri="{FF2B5EF4-FFF2-40B4-BE49-F238E27FC236}">
              <a16:creationId xmlns:a16="http://schemas.microsoft.com/office/drawing/2014/main" id="{00000000-0008-0000-0800-0000B1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60" name="TextBox 1">
          <a:extLst>
            <a:ext uri="{FF2B5EF4-FFF2-40B4-BE49-F238E27FC236}">
              <a16:creationId xmlns:a16="http://schemas.microsoft.com/office/drawing/2014/main" id="{00000000-0008-0000-0800-0000B2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61" name="TextBox 558">
          <a:extLst>
            <a:ext uri="{FF2B5EF4-FFF2-40B4-BE49-F238E27FC236}">
              <a16:creationId xmlns:a16="http://schemas.microsoft.com/office/drawing/2014/main" id="{00000000-0008-0000-0800-0000B3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62" name="TextBox 559">
          <a:extLst>
            <a:ext uri="{FF2B5EF4-FFF2-40B4-BE49-F238E27FC236}">
              <a16:creationId xmlns:a16="http://schemas.microsoft.com/office/drawing/2014/main" id="{00000000-0008-0000-0800-0000B4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63" name="TextBox 560">
          <a:extLst>
            <a:ext uri="{FF2B5EF4-FFF2-40B4-BE49-F238E27FC236}">
              <a16:creationId xmlns:a16="http://schemas.microsoft.com/office/drawing/2014/main" id="{00000000-0008-0000-0800-0000B5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64" name="TextBox 561">
          <a:extLst>
            <a:ext uri="{FF2B5EF4-FFF2-40B4-BE49-F238E27FC236}">
              <a16:creationId xmlns:a16="http://schemas.microsoft.com/office/drawing/2014/main" id="{00000000-0008-0000-0800-0000B6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65" name="TextBox 1">
          <a:extLst>
            <a:ext uri="{FF2B5EF4-FFF2-40B4-BE49-F238E27FC236}">
              <a16:creationId xmlns:a16="http://schemas.microsoft.com/office/drawing/2014/main" id="{00000000-0008-0000-0800-0000B7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66" name="TextBox 563">
          <a:extLst>
            <a:ext uri="{FF2B5EF4-FFF2-40B4-BE49-F238E27FC236}">
              <a16:creationId xmlns:a16="http://schemas.microsoft.com/office/drawing/2014/main" id="{00000000-0008-0000-0800-0000B8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67" name="TextBox 564">
          <a:extLst>
            <a:ext uri="{FF2B5EF4-FFF2-40B4-BE49-F238E27FC236}">
              <a16:creationId xmlns:a16="http://schemas.microsoft.com/office/drawing/2014/main" id="{00000000-0008-0000-0800-0000B9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68" name="TextBox 1">
          <a:extLst>
            <a:ext uri="{FF2B5EF4-FFF2-40B4-BE49-F238E27FC236}">
              <a16:creationId xmlns:a16="http://schemas.microsoft.com/office/drawing/2014/main" id="{00000000-0008-0000-0800-0000BA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69" name="TextBox 566">
          <a:extLst>
            <a:ext uri="{FF2B5EF4-FFF2-40B4-BE49-F238E27FC236}">
              <a16:creationId xmlns:a16="http://schemas.microsoft.com/office/drawing/2014/main" id="{00000000-0008-0000-0800-0000BB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70" name="TextBox 567">
          <a:extLst>
            <a:ext uri="{FF2B5EF4-FFF2-40B4-BE49-F238E27FC236}">
              <a16:creationId xmlns:a16="http://schemas.microsoft.com/office/drawing/2014/main" id="{00000000-0008-0000-0800-0000BC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71" name="TextBox 568">
          <a:extLst>
            <a:ext uri="{FF2B5EF4-FFF2-40B4-BE49-F238E27FC236}">
              <a16:creationId xmlns:a16="http://schemas.microsoft.com/office/drawing/2014/main" id="{00000000-0008-0000-0800-0000BD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72" name="TextBox 569">
          <a:extLst>
            <a:ext uri="{FF2B5EF4-FFF2-40B4-BE49-F238E27FC236}">
              <a16:creationId xmlns:a16="http://schemas.microsoft.com/office/drawing/2014/main" id="{00000000-0008-0000-0800-0000BE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73" name="TextBox 1">
          <a:extLst>
            <a:ext uri="{FF2B5EF4-FFF2-40B4-BE49-F238E27FC236}">
              <a16:creationId xmlns:a16="http://schemas.microsoft.com/office/drawing/2014/main" id="{00000000-0008-0000-0800-0000BF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74" name="TextBox 571">
          <a:extLst>
            <a:ext uri="{FF2B5EF4-FFF2-40B4-BE49-F238E27FC236}">
              <a16:creationId xmlns:a16="http://schemas.microsoft.com/office/drawing/2014/main" id="{00000000-0008-0000-0800-0000C0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75" name="TextBox 572">
          <a:extLst>
            <a:ext uri="{FF2B5EF4-FFF2-40B4-BE49-F238E27FC236}">
              <a16:creationId xmlns:a16="http://schemas.microsoft.com/office/drawing/2014/main" id="{00000000-0008-0000-0800-0000C1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76" name="TextBox 1">
          <a:extLst>
            <a:ext uri="{FF2B5EF4-FFF2-40B4-BE49-F238E27FC236}">
              <a16:creationId xmlns:a16="http://schemas.microsoft.com/office/drawing/2014/main" id="{00000000-0008-0000-0800-0000C2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77" name="TextBox 574">
          <a:extLst>
            <a:ext uri="{FF2B5EF4-FFF2-40B4-BE49-F238E27FC236}">
              <a16:creationId xmlns:a16="http://schemas.microsoft.com/office/drawing/2014/main" id="{00000000-0008-0000-0800-0000C3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78" name="TextBox 575">
          <a:extLst>
            <a:ext uri="{FF2B5EF4-FFF2-40B4-BE49-F238E27FC236}">
              <a16:creationId xmlns:a16="http://schemas.microsoft.com/office/drawing/2014/main" id="{00000000-0008-0000-0800-0000C4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79" name="TextBox 576">
          <a:extLst>
            <a:ext uri="{FF2B5EF4-FFF2-40B4-BE49-F238E27FC236}">
              <a16:creationId xmlns:a16="http://schemas.microsoft.com/office/drawing/2014/main" id="{00000000-0008-0000-0800-0000C5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80" name="TextBox 577">
          <a:extLst>
            <a:ext uri="{FF2B5EF4-FFF2-40B4-BE49-F238E27FC236}">
              <a16:creationId xmlns:a16="http://schemas.microsoft.com/office/drawing/2014/main" id="{00000000-0008-0000-0800-0000C6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81" name="TextBox 1">
          <a:extLst>
            <a:ext uri="{FF2B5EF4-FFF2-40B4-BE49-F238E27FC236}">
              <a16:creationId xmlns:a16="http://schemas.microsoft.com/office/drawing/2014/main" id="{00000000-0008-0000-0800-0000C7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9525"/>
    <xdr:sp macro="" textlink="">
      <xdr:nvSpPr>
        <xdr:cNvPr id="982" name="TextBox 579">
          <a:extLst>
            <a:ext uri="{FF2B5EF4-FFF2-40B4-BE49-F238E27FC236}">
              <a16:creationId xmlns:a16="http://schemas.microsoft.com/office/drawing/2014/main" id="{00000000-0008-0000-0800-0000C8270000}"/>
            </a:ext>
          </a:extLst>
        </xdr:cNvPr>
        <xdr:cNvSpPr txBox="1">
          <a:spLocks noChangeArrowheads="1"/>
        </xdr:cNvSpPr>
      </xdr:nvSpPr>
      <xdr:spPr bwMode="auto">
        <a:xfrm>
          <a:off x="3695700" y="23622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5</xdr:col>
      <xdr:colOff>962025</xdr:colOff>
      <xdr:row>121</xdr:row>
      <xdr:rowOff>9525</xdr:rowOff>
    </xdr:from>
    <xdr:to>
      <xdr:col>6</xdr:col>
      <xdr:colOff>19050</xdr:colOff>
      <xdr:row>121</xdr:row>
      <xdr:rowOff>9525</xdr:rowOff>
    </xdr:to>
    <xdr:sp macro="" textlink="">
      <xdr:nvSpPr>
        <xdr:cNvPr id="983" name="TextBox 580">
          <a:extLst>
            <a:ext uri="{FF2B5EF4-FFF2-40B4-BE49-F238E27FC236}">
              <a16:creationId xmlns:a16="http://schemas.microsoft.com/office/drawing/2014/main" id="{00000000-0008-0000-0800-0000C9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84" name="TextBox 1">
          <a:extLst>
            <a:ext uri="{FF2B5EF4-FFF2-40B4-BE49-F238E27FC236}">
              <a16:creationId xmlns:a16="http://schemas.microsoft.com/office/drawing/2014/main" id="{00000000-0008-0000-0800-0000CA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85" name="TextBox 582">
          <a:extLst>
            <a:ext uri="{FF2B5EF4-FFF2-40B4-BE49-F238E27FC236}">
              <a16:creationId xmlns:a16="http://schemas.microsoft.com/office/drawing/2014/main" id="{00000000-0008-0000-0800-0000CB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86" name="TextBox 583">
          <a:extLst>
            <a:ext uri="{FF2B5EF4-FFF2-40B4-BE49-F238E27FC236}">
              <a16:creationId xmlns:a16="http://schemas.microsoft.com/office/drawing/2014/main" id="{00000000-0008-0000-0800-0000CC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87" name="TextBox 584">
          <a:extLst>
            <a:ext uri="{FF2B5EF4-FFF2-40B4-BE49-F238E27FC236}">
              <a16:creationId xmlns:a16="http://schemas.microsoft.com/office/drawing/2014/main" id="{00000000-0008-0000-0800-0000CD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88" name="TextBox 585">
          <a:extLst>
            <a:ext uri="{FF2B5EF4-FFF2-40B4-BE49-F238E27FC236}">
              <a16:creationId xmlns:a16="http://schemas.microsoft.com/office/drawing/2014/main" id="{00000000-0008-0000-0800-0000CE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89" name="TextBox 1">
          <a:extLst>
            <a:ext uri="{FF2B5EF4-FFF2-40B4-BE49-F238E27FC236}">
              <a16:creationId xmlns:a16="http://schemas.microsoft.com/office/drawing/2014/main" id="{00000000-0008-0000-0800-0000CF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90" name="TextBox 587">
          <a:extLst>
            <a:ext uri="{FF2B5EF4-FFF2-40B4-BE49-F238E27FC236}">
              <a16:creationId xmlns:a16="http://schemas.microsoft.com/office/drawing/2014/main" id="{00000000-0008-0000-0800-0000D0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91" name="TextBox 588">
          <a:extLst>
            <a:ext uri="{FF2B5EF4-FFF2-40B4-BE49-F238E27FC236}">
              <a16:creationId xmlns:a16="http://schemas.microsoft.com/office/drawing/2014/main" id="{00000000-0008-0000-0800-0000D1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92" name="TextBox 1">
          <a:extLst>
            <a:ext uri="{FF2B5EF4-FFF2-40B4-BE49-F238E27FC236}">
              <a16:creationId xmlns:a16="http://schemas.microsoft.com/office/drawing/2014/main" id="{00000000-0008-0000-0800-0000D2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93" name="TextBox 590">
          <a:extLst>
            <a:ext uri="{FF2B5EF4-FFF2-40B4-BE49-F238E27FC236}">
              <a16:creationId xmlns:a16="http://schemas.microsoft.com/office/drawing/2014/main" id="{00000000-0008-0000-0800-0000D3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94" name="TextBox 591">
          <a:extLst>
            <a:ext uri="{FF2B5EF4-FFF2-40B4-BE49-F238E27FC236}">
              <a16:creationId xmlns:a16="http://schemas.microsoft.com/office/drawing/2014/main" id="{00000000-0008-0000-0800-0000D4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95" name="TextBox 592">
          <a:extLst>
            <a:ext uri="{FF2B5EF4-FFF2-40B4-BE49-F238E27FC236}">
              <a16:creationId xmlns:a16="http://schemas.microsoft.com/office/drawing/2014/main" id="{00000000-0008-0000-0800-0000D5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96" name="TextBox 593">
          <a:extLst>
            <a:ext uri="{FF2B5EF4-FFF2-40B4-BE49-F238E27FC236}">
              <a16:creationId xmlns:a16="http://schemas.microsoft.com/office/drawing/2014/main" id="{00000000-0008-0000-0800-0000D6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97" name="TextBox 1">
          <a:extLst>
            <a:ext uri="{FF2B5EF4-FFF2-40B4-BE49-F238E27FC236}">
              <a16:creationId xmlns:a16="http://schemas.microsoft.com/office/drawing/2014/main" id="{00000000-0008-0000-0800-0000D7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98" name="TextBox 595">
          <a:extLst>
            <a:ext uri="{FF2B5EF4-FFF2-40B4-BE49-F238E27FC236}">
              <a16:creationId xmlns:a16="http://schemas.microsoft.com/office/drawing/2014/main" id="{00000000-0008-0000-0800-0000D8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999" name="TextBox 596">
          <a:extLst>
            <a:ext uri="{FF2B5EF4-FFF2-40B4-BE49-F238E27FC236}">
              <a16:creationId xmlns:a16="http://schemas.microsoft.com/office/drawing/2014/main" id="{00000000-0008-0000-0800-0000D9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1000" name="TextBox 1">
          <a:extLst>
            <a:ext uri="{FF2B5EF4-FFF2-40B4-BE49-F238E27FC236}">
              <a16:creationId xmlns:a16="http://schemas.microsoft.com/office/drawing/2014/main" id="{00000000-0008-0000-0800-0000DA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1001" name="TextBox 598">
          <a:extLst>
            <a:ext uri="{FF2B5EF4-FFF2-40B4-BE49-F238E27FC236}">
              <a16:creationId xmlns:a16="http://schemas.microsoft.com/office/drawing/2014/main" id="{00000000-0008-0000-0800-0000DB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1002" name="TextBox 599">
          <a:extLst>
            <a:ext uri="{FF2B5EF4-FFF2-40B4-BE49-F238E27FC236}">
              <a16:creationId xmlns:a16="http://schemas.microsoft.com/office/drawing/2014/main" id="{00000000-0008-0000-0800-0000DC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1003" name="TextBox 600">
          <a:extLst>
            <a:ext uri="{FF2B5EF4-FFF2-40B4-BE49-F238E27FC236}">
              <a16:creationId xmlns:a16="http://schemas.microsoft.com/office/drawing/2014/main" id="{00000000-0008-0000-0800-0000DD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1004" name="TextBox 601">
          <a:extLst>
            <a:ext uri="{FF2B5EF4-FFF2-40B4-BE49-F238E27FC236}">
              <a16:creationId xmlns:a16="http://schemas.microsoft.com/office/drawing/2014/main" id="{00000000-0008-0000-0800-0000DE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1005" name="TextBox 1">
          <a:extLst>
            <a:ext uri="{FF2B5EF4-FFF2-40B4-BE49-F238E27FC236}">
              <a16:creationId xmlns:a16="http://schemas.microsoft.com/office/drawing/2014/main" id="{00000000-0008-0000-0800-0000DF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121</xdr:row>
      <xdr:rowOff>9525</xdr:rowOff>
    </xdr:from>
    <xdr:to>
      <xdr:col>6</xdr:col>
      <xdr:colOff>19050</xdr:colOff>
      <xdr:row>121</xdr:row>
      <xdr:rowOff>9525</xdr:rowOff>
    </xdr:to>
    <xdr:sp macro="" textlink="">
      <xdr:nvSpPr>
        <xdr:cNvPr id="1006" name="TextBox 603">
          <a:extLst>
            <a:ext uri="{FF2B5EF4-FFF2-40B4-BE49-F238E27FC236}">
              <a16:creationId xmlns:a16="http://schemas.microsoft.com/office/drawing/2014/main" id="{00000000-0008-0000-0800-0000E0270000}"/>
            </a:ext>
          </a:extLst>
        </xdr:cNvPr>
        <xdr:cNvSpPr txBox="1">
          <a:spLocks noChangeArrowheads="1"/>
        </xdr:cNvSpPr>
      </xdr:nvSpPr>
      <xdr:spPr bwMode="auto">
        <a:xfrm>
          <a:off x="3657600" y="2306002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38100</xdr:colOff>
      <xdr:row>127</xdr:row>
      <xdr:rowOff>104775</xdr:rowOff>
    </xdr:from>
    <xdr:ext cx="76200" cy="9525"/>
    <xdr:sp macro="" textlink="">
      <xdr:nvSpPr>
        <xdr:cNvPr id="1007" name="TextBox 604">
          <a:extLst>
            <a:ext uri="{FF2B5EF4-FFF2-40B4-BE49-F238E27FC236}">
              <a16:creationId xmlns:a16="http://schemas.microsoft.com/office/drawing/2014/main" id="{00000000-0008-0000-0800-0000E1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08" name="TextBox 1">
          <a:extLst>
            <a:ext uri="{FF2B5EF4-FFF2-40B4-BE49-F238E27FC236}">
              <a16:creationId xmlns:a16="http://schemas.microsoft.com/office/drawing/2014/main" id="{00000000-0008-0000-0800-0000E2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09" name="TextBox 606">
          <a:extLst>
            <a:ext uri="{FF2B5EF4-FFF2-40B4-BE49-F238E27FC236}">
              <a16:creationId xmlns:a16="http://schemas.microsoft.com/office/drawing/2014/main" id="{00000000-0008-0000-0800-0000E3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10" name="TextBox 607">
          <a:extLst>
            <a:ext uri="{FF2B5EF4-FFF2-40B4-BE49-F238E27FC236}">
              <a16:creationId xmlns:a16="http://schemas.microsoft.com/office/drawing/2014/main" id="{00000000-0008-0000-0800-0000E4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11" name="TextBox 608">
          <a:extLst>
            <a:ext uri="{FF2B5EF4-FFF2-40B4-BE49-F238E27FC236}">
              <a16:creationId xmlns:a16="http://schemas.microsoft.com/office/drawing/2014/main" id="{00000000-0008-0000-0800-0000E5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12" name="TextBox 609">
          <a:extLst>
            <a:ext uri="{FF2B5EF4-FFF2-40B4-BE49-F238E27FC236}">
              <a16:creationId xmlns:a16="http://schemas.microsoft.com/office/drawing/2014/main" id="{00000000-0008-0000-0800-0000E6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13" name="TextBox 1">
          <a:extLst>
            <a:ext uri="{FF2B5EF4-FFF2-40B4-BE49-F238E27FC236}">
              <a16:creationId xmlns:a16="http://schemas.microsoft.com/office/drawing/2014/main" id="{00000000-0008-0000-0800-0000E7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14" name="TextBox 611">
          <a:extLst>
            <a:ext uri="{FF2B5EF4-FFF2-40B4-BE49-F238E27FC236}">
              <a16:creationId xmlns:a16="http://schemas.microsoft.com/office/drawing/2014/main" id="{00000000-0008-0000-0800-0000E8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15" name="TextBox 612">
          <a:extLst>
            <a:ext uri="{FF2B5EF4-FFF2-40B4-BE49-F238E27FC236}">
              <a16:creationId xmlns:a16="http://schemas.microsoft.com/office/drawing/2014/main" id="{00000000-0008-0000-0800-0000E9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16" name="TextBox 1">
          <a:extLst>
            <a:ext uri="{FF2B5EF4-FFF2-40B4-BE49-F238E27FC236}">
              <a16:creationId xmlns:a16="http://schemas.microsoft.com/office/drawing/2014/main" id="{00000000-0008-0000-0800-0000EA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17" name="TextBox 614">
          <a:extLst>
            <a:ext uri="{FF2B5EF4-FFF2-40B4-BE49-F238E27FC236}">
              <a16:creationId xmlns:a16="http://schemas.microsoft.com/office/drawing/2014/main" id="{00000000-0008-0000-0800-0000EB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18" name="TextBox 615">
          <a:extLst>
            <a:ext uri="{FF2B5EF4-FFF2-40B4-BE49-F238E27FC236}">
              <a16:creationId xmlns:a16="http://schemas.microsoft.com/office/drawing/2014/main" id="{00000000-0008-0000-0800-0000EC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19" name="TextBox 616">
          <a:extLst>
            <a:ext uri="{FF2B5EF4-FFF2-40B4-BE49-F238E27FC236}">
              <a16:creationId xmlns:a16="http://schemas.microsoft.com/office/drawing/2014/main" id="{00000000-0008-0000-0800-0000ED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20" name="TextBox 617">
          <a:extLst>
            <a:ext uri="{FF2B5EF4-FFF2-40B4-BE49-F238E27FC236}">
              <a16:creationId xmlns:a16="http://schemas.microsoft.com/office/drawing/2014/main" id="{00000000-0008-0000-0800-0000EE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21" name="TextBox 1">
          <a:extLst>
            <a:ext uri="{FF2B5EF4-FFF2-40B4-BE49-F238E27FC236}">
              <a16:creationId xmlns:a16="http://schemas.microsoft.com/office/drawing/2014/main" id="{00000000-0008-0000-0800-0000EF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22" name="TextBox 619">
          <a:extLst>
            <a:ext uri="{FF2B5EF4-FFF2-40B4-BE49-F238E27FC236}">
              <a16:creationId xmlns:a16="http://schemas.microsoft.com/office/drawing/2014/main" id="{00000000-0008-0000-0800-0000F0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23" name="TextBox 620">
          <a:extLst>
            <a:ext uri="{FF2B5EF4-FFF2-40B4-BE49-F238E27FC236}">
              <a16:creationId xmlns:a16="http://schemas.microsoft.com/office/drawing/2014/main" id="{00000000-0008-0000-0800-0000F1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24" name="TextBox 1">
          <a:extLst>
            <a:ext uri="{FF2B5EF4-FFF2-40B4-BE49-F238E27FC236}">
              <a16:creationId xmlns:a16="http://schemas.microsoft.com/office/drawing/2014/main" id="{00000000-0008-0000-0800-0000F2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25" name="TextBox 622">
          <a:extLst>
            <a:ext uri="{FF2B5EF4-FFF2-40B4-BE49-F238E27FC236}">
              <a16:creationId xmlns:a16="http://schemas.microsoft.com/office/drawing/2014/main" id="{00000000-0008-0000-0800-0000F3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26" name="TextBox 623">
          <a:extLst>
            <a:ext uri="{FF2B5EF4-FFF2-40B4-BE49-F238E27FC236}">
              <a16:creationId xmlns:a16="http://schemas.microsoft.com/office/drawing/2014/main" id="{00000000-0008-0000-0800-0000F4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27" name="TextBox 624">
          <a:extLst>
            <a:ext uri="{FF2B5EF4-FFF2-40B4-BE49-F238E27FC236}">
              <a16:creationId xmlns:a16="http://schemas.microsoft.com/office/drawing/2014/main" id="{00000000-0008-0000-0800-0000F5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28" name="TextBox 625">
          <a:extLst>
            <a:ext uri="{FF2B5EF4-FFF2-40B4-BE49-F238E27FC236}">
              <a16:creationId xmlns:a16="http://schemas.microsoft.com/office/drawing/2014/main" id="{00000000-0008-0000-0800-0000F6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29" name="TextBox 1">
          <a:extLst>
            <a:ext uri="{FF2B5EF4-FFF2-40B4-BE49-F238E27FC236}">
              <a16:creationId xmlns:a16="http://schemas.microsoft.com/office/drawing/2014/main" id="{00000000-0008-0000-0800-0000F7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9525"/>
    <xdr:sp macro="" textlink="">
      <xdr:nvSpPr>
        <xdr:cNvPr id="1030" name="TextBox 627">
          <a:extLst>
            <a:ext uri="{FF2B5EF4-FFF2-40B4-BE49-F238E27FC236}">
              <a16:creationId xmlns:a16="http://schemas.microsoft.com/office/drawing/2014/main" id="{00000000-0008-0000-0800-0000F8270000}"/>
            </a:ext>
          </a:extLst>
        </xdr:cNvPr>
        <xdr:cNvSpPr txBox="1">
          <a:spLocks noChangeArrowheads="1"/>
        </xdr:cNvSpPr>
      </xdr:nvSpPr>
      <xdr:spPr bwMode="auto">
        <a:xfrm>
          <a:off x="369570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9188" cy="9525"/>
    <xdr:sp macro="" textlink="">
      <xdr:nvSpPr>
        <xdr:cNvPr id="1031" name="TextBox 628">
          <a:extLst>
            <a:ext uri="{FF2B5EF4-FFF2-40B4-BE49-F238E27FC236}">
              <a16:creationId xmlns:a16="http://schemas.microsoft.com/office/drawing/2014/main" id="{00000000-0008-0000-0800-0000F9270000}"/>
            </a:ext>
          </a:extLst>
        </xdr:cNvPr>
        <xdr:cNvSpPr txBox="1">
          <a:spLocks noChangeArrowheads="1"/>
        </xdr:cNvSpPr>
      </xdr:nvSpPr>
      <xdr:spPr bwMode="auto">
        <a:xfrm>
          <a:off x="3695700" y="24984075"/>
          <a:ext cx="79188"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32" name="TextBox 1">
          <a:extLst>
            <a:ext uri="{FF2B5EF4-FFF2-40B4-BE49-F238E27FC236}">
              <a16:creationId xmlns:a16="http://schemas.microsoft.com/office/drawing/2014/main" id="{00000000-0008-0000-0800-0000FA27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33" name="TextBox 630">
          <a:extLst>
            <a:ext uri="{FF2B5EF4-FFF2-40B4-BE49-F238E27FC236}">
              <a16:creationId xmlns:a16="http://schemas.microsoft.com/office/drawing/2014/main" id="{00000000-0008-0000-0800-0000FB27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34" name="TextBox 631">
          <a:extLst>
            <a:ext uri="{FF2B5EF4-FFF2-40B4-BE49-F238E27FC236}">
              <a16:creationId xmlns:a16="http://schemas.microsoft.com/office/drawing/2014/main" id="{00000000-0008-0000-0800-0000FC27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35" name="TextBox 632">
          <a:extLst>
            <a:ext uri="{FF2B5EF4-FFF2-40B4-BE49-F238E27FC236}">
              <a16:creationId xmlns:a16="http://schemas.microsoft.com/office/drawing/2014/main" id="{00000000-0008-0000-0800-0000FD27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36" name="TextBox 633">
          <a:extLst>
            <a:ext uri="{FF2B5EF4-FFF2-40B4-BE49-F238E27FC236}">
              <a16:creationId xmlns:a16="http://schemas.microsoft.com/office/drawing/2014/main" id="{00000000-0008-0000-0800-0000FE27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37" name="TextBox 1">
          <a:extLst>
            <a:ext uri="{FF2B5EF4-FFF2-40B4-BE49-F238E27FC236}">
              <a16:creationId xmlns:a16="http://schemas.microsoft.com/office/drawing/2014/main" id="{00000000-0008-0000-0800-0000FF27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38" name="TextBox 635">
          <a:extLst>
            <a:ext uri="{FF2B5EF4-FFF2-40B4-BE49-F238E27FC236}">
              <a16:creationId xmlns:a16="http://schemas.microsoft.com/office/drawing/2014/main" id="{00000000-0008-0000-0800-000000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39" name="TextBox 636">
          <a:extLst>
            <a:ext uri="{FF2B5EF4-FFF2-40B4-BE49-F238E27FC236}">
              <a16:creationId xmlns:a16="http://schemas.microsoft.com/office/drawing/2014/main" id="{00000000-0008-0000-0800-000001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40" name="TextBox 1">
          <a:extLst>
            <a:ext uri="{FF2B5EF4-FFF2-40B4-BE49-F238E27FC236}">
              <a16:creationId xmlns:a16="http://schemas.microsoft.com/office/drawing/2014/main" id="{00000000-0008-0000-0800-000002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41" name="TextBox 638">
          <a:extLst>
            <a:ext uri="{FF2B5EF4-FFF2-40B4-BE49-F238E27FC236}">
              <a16:creationId xmlns:a16="http://schemas.microsoft.com/office/drawing/2014/main" id="{00000000-0008-0000-0800-000003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42" name="TextBox 639">
          <a:extLst>
            <a:ext uri="{FF2B5EF4-FFF2-40B4-BE49-F238E27FC236}">
              <a16:creationId xmlns:a16="http://schemas.microsoft.com/office/drawing/2014/main" id="{00000000-0008-0000-0800-000004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43" name="TextBox 640">
          <a:extLst>
            <a:ext uri="{FF2B5EF4-FFF2-40B4-BE49-F238E27FC236}">
              <a16:creationId xmlns:a16="http://schemas.microsoft.com/office/drawing/2014/main" id="{00000000-0008-0000-0800-000005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44" name="TextBox 641">
          <a:extLst>
            <a:ext uri="{FF2B5EF4-FFF2-40B4-BE49-F238E27FC236}">
              <a16:creationId xmlns:a16="http://schemas.microsoft.com/office/drawing/2014/main" id="{00000000-0008-0000-0800-000006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45" name="TextBox 1">
          <a:extLst>
            <a:ext uri="{FF2B5EF4-FFF2-40B4-BE49-F238E27FC236}">
              <a16:creationId xmlns:a16="http://schemas.microsoft.com/office/drawing/2014/main" id="{00000000-0008-0000-0800-000007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46" name="TextBox 643">
          <a:extLst>
            <a:ext uri="{FF2B5EF4-FFF2-40B4-BE49-F238E27FC236}">
              <a16:creationId xmlns:a16="http://schemas.microsoft.com/office/drawing/2014/main" id="{00000000-0008-0000-0800-000008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47" name="TextBox 644">
          <a:extLst>
            <a:ext uri="{FF2B5EF4-FFF2-40B4-BE49-F238E27FC236}">
              <a16:creationId xmlns:a16="http://schemas.microsoft.com/office/drawing/2014/main" id="{00000000-0008-0000-0800-000009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48" name="TextBox 1">
          <a:extLst>
            <a:ext uri="{FF2B5EF4-FFF2-40B4-BE49-F238E27FC236}">
              <a16:creationId xmlns:a16="http://schemas.microsoft.com/office/drawing/2014/main" id="{00000000-0008-0000-0800-00000A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49" name="TextBox 646">
          <a:extLst>
            <a:ext uri="{FF2B5EF4-FFF2-40B4-BE49-F238E27FC236}">
              <a16:creationId xmlns:a16="http://schemas.microsoft.com/office/drawing/2014/main" id="{00000000-0008-0000-0800-00000B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50" name="TextBox 647">
          <a:extLst>
            <a:ext uri="{FF2B5EF4-FFF2-40B4-BE49-F238E27FC236}">
              <a16:creationId xmlns:a16="http://schemas.microsoft.com/office/drawing/2014/main" id="{00000000-0008-0000-0800-00000C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51" name="TextBox 648">
          <a:extLst>
            <a:ext uri="{FF2B5EF4-FFF2-40B4-BE49-F238E27FC236}">
              <a16:creationId xmlns:a16="http://schemas.microsoft.com/office/drawing/2014/main" id="{00000000-0008-0000-0800-00000D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52" name="TextBox 649">
          <a:extLst>
            <a:ext uri="{FF2B5EF4-FFF2-40B4-BE49-F238E27FC236}">
              <a16:creationId xmlns:a16="http://schemas.microsoft.com/office/drawing/2014/main" id="{00000000-0008-0000-0800-00000E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53" name="TextBox 1">
          <a:extLst>
            <a:ext uri="{FF2B5EF4-FFF2-40B4-BE49-F238E27FC236}">
              <a16:creationId xmlns:a16="http://schemas.microsoft.com/office/drawing/2014/main" id="{00000000-0008-0000-0800-00000F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1054" name="TextBox 651">
          <a:extLst>
            <a:ext uri="{FF2B5EF4-FFF2-40B4-BE49-F238E27FC236}">
              <a16:creationId xmlns:a16="http://schemas.microsoft.com/office/drawing/2014/main" id="{00000000-0008-0000-0800-00001028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1055" name="TextBox 658">
          <a:extLst>
            <a:ext uri="{FF2B5EF4-FFF2-40B4-BE49-F238E27FC236}">
              <a16:creationId xmlns:a16="http://schemas.microsoft.com/office/drawing/2014/main" id="{00000000-0008-0000-0800-00001128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84150"/>
    <xdr:sp macro="" textlink="">
      <xdr:nvSpPr>
        <xdr:cNvPr id="1056" name="TextBox 659">
          <a:extLst>
            <a:ext uri="{FF2B5EF4-FFF2-40B4-BE49-F238E27FC236}">
              <a16:creationId xmlns:a16="http://schemas.microsoft.com/office/drawing/2014/main" id="{00000000-0008-0000-0800-000012280000}"/>
            </a:ext>
          </a:extLst>
        </xdr:cNvPr>
        <xdr:cNvSpPr txBox="1">
          <a:spLocks noChangeArrowheads="1"/>
        </xdr:cNvSpPr>
      </xdr:nvSpPr>
      <xdr:spPr bwMode="auto">
        <a:xfrm>
          <a:off x="3695700" y="21459825"/>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57" name="TextBox 678">
          <a:extLst>
            <a:ext uri="{FF2B5EF4-FFF2-40B4-BE49-F238E27FC236}">
              <a16:creationId xmlns:a16="http://schemas.microsoft.com/office/drawing/2014/main" id="{00000000-0008-0000-0800-000013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58" name="TextBox 1">
          <a:extLst>
            <a:ext uri="{FF2B5EF4-FFF2-40B4-BE49-F238E27FC236}">
              <a16:creationId xmlns:a16="http://schemas.microsoft.com/office/drawing/2014/main" id="{00000000-0008-0000-0800-000014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59" name="TextBox 680">
          <a:extLst>
            <a:ext uri="{FF2B5EF4-FFF2-40B4-BE49-F238E27FC236}">
              <a16:creationId xmlns:a16="http://schemas.microsoft.com/office/drawing/2014/main" id="{00000000-0008-0000-0800-000015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60" name="TextBox 681">
          <a:extLst>
            <a:ext uri="{FF2B5EF4-FFF2-40B4-BE49-F238E27FC236}">
              <a16:creationId xmlns:a16="http://schemas.microsoft.com/office/drawing/2014/main" id="{00000000-0008-0000-0800-000016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61" name="TextBox 682">
          <a:extLst>
            <a:ext uri="{FF2B5EF4-FFF2-40B4-BE49-F238E27FC236}">
              <a16:creationId xmlns:a16="http://schemas.microsoft.com/office/drawing/2014/main" id="{00000000-0008-0000-0800-000017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62" name="TextBox 683">
          <a:extLst>
            <a:ext uri="{FF2B5EF4-FFF2-40B4-BE49-F238E27FC236}">
              <a16:creationId xmlns:a16="http://schemas.microsoft.com/office/drawing/2014/main" id="{00000000-0008-0000-0800-000018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63" name="TextBox 1">
          <a:extLst>
            <a:ext uri="{FF2B5EF4-FFF2-40B4-BE49-F238E27FC236}">
              <a16:creationId xmlns:a16="http://schemas.microsoft.com/office/drawing/2014/main" id="{00000000-0008-0000-0800-000019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64" name="TextBox 685">
          <a:extLst>
            <a:ext uri="{FF2B5EF4-FFF2-40B4-BE49-F238E27FC236}">
              <a16:creationId xmlns:a16="http://schemas.microsoft.com/office/drawing/2014/main" id="{00000000-0008-0000-0800-00001A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65" name="TextBox 686">
          <a:extLst>
            <a:ext uri="{FF2B5EF4-FFF2-40B4-BE49-F238E27FC236}">
              <a16:creationId xmlns:a16="http://schemas.microsoft.com/office/drawing/2014/main" id="{00000000-0008-0000-0800-00001B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66" name="TextBox 1">
          <a:extLst>
            <a:ext uri="{FF2B5EF4-FFF2-40B4-BE49-F238E27FC236}">
              <a16:creationId xmlns:a16="http://schemas.microsoft.com/office/drawing/2014/main" id="{00000000-0008-0000-0800-00001C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67" name="TextBox 688">
          <a:extLst>
            <a:ext uri="{FF2B5EF4-FFF2-40B4-BE49-F238E27FC236}">
              <a16:creationId xmlns:a16="http://schemas.microsoft.com/office/drawing/2014/main" id="{00000000-0008-0000-0800-00001D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68" name="TextBox 689">
          <a:extLst>
            <a:ext uri="{FF2B5EF4-FFF2-40B4-BE49-F238E27FC236}">
              <a16:creationId xmlns:a16="http://schemas.microsoft.com/office/drawing/2014/main" id="{00000000-0008-0000-0800-00001E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69" name="TextBox 690">
          <a:extLst>
            <a:ext uri="{FF2B5EF4-FFF2-40B4-BE49-F238E27FC236}">
              <a16:creationId xmlns:a16="http://schemas.microsoft.com/office/drawing/2014/main" id="{00000000-0008-0000-0800-00001F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70" name="TextBox 691">
          <a:extLst>
            <a:ext uri="{FF2B5EF4-FFF2-40B4-BE49-F238E27FC236}">
              <a16:creationId xmlns:a16="http://schemas.microsoft.com/office/drawing/2014/main" id="{00000000-0008-0000-0800-000020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71" name="TextBox 1">
          <a:extLst>
            <a:ext uri="{FF2B5EF4-FFF2-40B4-BE49-F238E27FC236}">
              <a16:creationId xmlns:a16="http://schemas.microsoft.com/office/drawing/2014/main" id="{00000000-0008-0000-0800-000021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72" name="TextBox 693">
          <a:extLst>
            <a:ext uri="{FF2B5EF4-FFF2-40B4-BE49-F238E27FC236}">
              <a16:creationId xmlns:a16="http://schemas.microsoft.com/office/drawing/2014/main" id="{00000000-0008-0000-0800-000022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73" name="TextBox 694">
          <a:extLst>
            <a:ext uri="{FF2B5EF4-FFF2-40B4-BE49-F238E27FC236}">
              <a16:creationId xmlns:a16="http://schemas.microsoft.com/office/drawing/2014/main" id="{00000000-0008-0000-0800-000023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74" name="TextBox 1">
          <a:extLst>
            <a:ext uri="{FF2B5EF4-FFF2-40B4-BE49-F238E27FC236}">
              <a16:creationId xmlns:a16="http://schemas.microsoft.com/office/drawing/2014/main" id="{00000000-0008-0000-0800-000024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75" name="TextBox 696">
          <a:extLst>
            <a:ext uri="{FF2B5EF4-FFF2-40B4-BE49-F238E27FC236}">
              <a16:creationId xmlns:a16="http://schemas.microsoft.com/office/drawing/2014/main" id="{00000000-0008-0000-0800-000025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76" name="TextBox 697">
          <a:extLst>
            <a:ext uri="{FF2B5EF4-FFF2-40B4-BE49-F238E27FC236}">
              <a16:creationId xmlns:a16="http://schemas.microsoft.com/office/drawing/2014/main" id="{00000000-0008-0000-0800-000026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77" name="TextBox 698">
          <a:extLst>
            <a:ext uri="{FF2B5EF4-FFF2-40B4-BE49-F238E27FC236}">
              <a16:creationId xmlns:a16="http://schemas.microsoft.com/office/drawing/2014/main" id="{00000000-0008-0000-0800-000027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78" name="TextBox 699">
          <a:extLst>
            <a:ext uri="{FF2B5EF4-FFF2-40B4-BE49-F238E27FC236}">
              <a16:creationId xmlns:a16="http://schemas.microsoft.com/office/drawing/2014/main" id="{00000000-0008-0000-0800-000028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79" name="TextBox 1">
          <a:extLst>
            <a:ext uri="{FF2B5EF4-FFF2-40B4-BE49-F238E27FC236}">
              <a16:creationId xmlns:a16="http://schemas.microsoft.com/office/drawing/2014/main" id="{00000000-0008-0000-0800-000029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80" name="TextBox 701">
          <a:extLst>
            <a:ext uri="{FF2B5EF4-FFF2-40B4-BE49-F238E27FC236}">
              <a16:creationId xmlns:a16="http://schemas.microsoft.com/office/drawing/2014/main" id="{00000000-0008-0000-0800-00002A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81" name="TextBox 702">
          <a:extLst>
            <a:ext uri="{FF2B5EF4-FFF2-40B4-BE49-F238E27FC236}">
              <a16:creationId xmlns:a16="http://schemas.microsoft.com/office/drawing/2014/main" id="{00000000-0008-0000-0800-00002B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82" name="TextBox 1">
          <a:extLst>
            <a:ext uri="{FF2B5EF4-FFF2-40B4-BE49-F238E27FC236}">
              <a16:creationId xmlns:a16="http://schemas.microsoft.com/office/drawing/2014/main" id="{00000000-0008-0000-0800-00002C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83" name="TextBox 704">
          <a:extLst>
            <a:ext uri="{FF2B5EF4-FFF2-40B4-BE49-F238E27FC236}">
              <a16:creationId xmlns:a16="http://schemas.microsoft.com/office/drawing/2014/main" id="{00000000-0008-0000-0800-00002D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84" name="TextBox 705">
          <a:extLst>
            <a:ext uri="{FF2B5EF4-FFF2-40B4-BE49-F238E27FC236}">
              <a16:creationId xmlns:a16="http://schemas.microsoft.com/office/drawing/2014/main" id="{00000000-0008-0000-0800-00002E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85" name="TextBox 706">
          <a:extLst>
            <a:ext uri="{FF2B5EF4-FFF2-40B4-BE49-F238E27FC236}">
              <a16:creationId xmlns:a16="http://schemas.microsoft.com/office/drawing/2014/main" id="{00000000-0008-0000-0800-00002F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86" name="TextBox 707">
          <a:extLst>
            <a:ext uri="{FF2B5EF4-FFF2-40B4-BE49-F238E27FC236}">
              <a16:creationId xmlns:a16="http://schemas.microsoft.com/office/drawing/2014/main" id="{00000000-0008-0000-0800-000030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87" name="TextBox 1">
          <a:extLst>
            <a:ext uri="{FF2B5EF4-FFF2-40B4-BE49-F238E27FC236}">
              <a16:creationId xmlns:a16="http://schemas.microsoft.com/office/drawing/2014/main" id="{00000000-0008-0000-0800-000031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88" name="TextBox 709">
          <a:extLst>
            <a:ext uri="{FF2B5EF4-FFF2-40B4-BE49-F238E27FC236}">
              <a16:creationId xmlns:a16="http://schemas.microsoft.com/office/drawing/2014/main" id="{00000000-0008-0000-0800-000032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89" name="TextBox 710">
          <a:extLst>
            <a:ext uri="{FF2B5EF4-FFF2-40B4-BE49-F238E27FC236}">
              <a16:creationId xmlns:a16="http://schemas.microsoft.com/office/drawing/2014/main" id="{00000000-0008-0000-0800-000033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90" name="TextBox 1">
          <a:extLst>
            <a:ext uri="{FF2B5EF4-FFF2-40B4-BE49-F238E27FC236}">
              <a16:creationId xmlns:a16="http://schemas.microsoft.com/office/drawing/2014/main" id="{00000000-0008-0000-0800-000034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91" name="TextBox 712">
          <a:extLst>
            <a:ext uri="{FF2B5EF4-FFF2-40B4-BE49-F238E27FC236}">
              <a16:creationId xmlns:a16="http://schemas.microsoft.com/office/drawing/2014/main" id="{00000000-0008-0000-0800-000035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92" name="TextBox 713">
          <a:extLst>
            <a:ext uri="{FF2B5EF4-FFF2-40B4-BE49-F238E27FC236}">
              <a16:creationId xmlns:a16="http://schemas.microsoft.com/office/drawing/2014/main" id="{00000000-0008-0000-0800-000036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93" name="TextBox 714">
          <a:extLst>
            <a:ext uri="{FF2B5EF4-FFF2-40B4-BE49-F238E27FC236}">
              <a16:creationId xmlns:a16="http://schemas.microsoft.com/office/drawing/2014/main" id="{00000000-0008-0000-0800-000037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94" name="TextBox 715">
          <a:extLst>
            <a:ext uri="{FF2B5EF4-FFF2-40B4-BE49-F238E27FC236}">
              <a16:creationId xmlns:a16="http://schemas.microsoft.com/office/drawing/2014/main" id="{00000000-0008-0000-0800-000038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95" name="TextBox 1">
          <a:extLst>
            <a:ext uri="{FF2B5EF4-FFF2-40B4-BE49-F238E27FC236}">
              <a16:creationId xmlns:a16="http://schemas.microsoft.com/office/drawing/2014/main" id="{00000000-0008-0000-0800-000039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96" name="TextBox 717">
          <a:extLst>
            <a:ext uri="{FF2B5EF4-FFF2-40B4-BE49-F238E27FC236}">
              <a16:creationId xmlns:a16="http://schemas.microsoft.com/office/drawing/2014/main" id="{00000000-0008-0000-0800-00003A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97" name="TextBox 718">
          <a:extLst>
            <a:ext uri="{FF2B5EF4-FFF2-40B4-BE49-F238E27FC236}">
              <a16:creationId xmlns:a16="http://schemas.microsoft.com/office/drawing/2014/main" id="{00000000-0008-0000-0800-00003B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98" name="TextBox 1">
          <a:extLst>
            <a:ext uri="{FF2B5EF4-FFF2-40B4-BE49-F238E27FC236}">
              <a16:creationId xmlns:a16="http://schemas.microsoft.com/office/drawing/2014/main" id="{00000000-0008-0000-0800-00003C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099" name="TextBox 720">
          <a:extLst>
            <a:ext uri="{FF2B5EF4-FFF2-40B4-BE49-F238E27FC236}">
              <a16:creationId xmlns:a16="http://schemas.microsoft.com/office/drawing/2014/main" id="{00000000-0008-0000-0800-00003D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100" name="TextBox 721">
          <a:extLst>
            <a:ext uri="{FF2B5EF4-FFF2-40B4-BE49-F238E27FC236}">
              <a16:creationId xmlns:a16="http://schemas.microsoft.com/office/drawing/2014/main" id="{00000000-0008-0000-0800-00003E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101" name="TextBox 722">
          <a:extLst>
            <a:ext uri="{FF2B5EF4-FFF2-40B4-BE49-F238E27FC236}">
              <a16:creationId xmlns:a16="http://schemas.microsoft.com/office/drawing/2014/main" id="{00000000-0008-0000-0800-00003F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102" name="TextBox 723">
          <a:extLst>
            <a:ext uri="{FF2B5EF4-FFF2-40B4-BE49-F238E27FC236}">
              <a16:creationId xmlns:a16="http://schemas.microsoft.com/office/drawing/2014/main" id="{00000000-0008-0000-0800-000040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103" name="TextBox 1">
          <a:extLst>
            <a:ext uri="{FF2B5EF4-FFF2-40B4-BE49-F238E27FC236}">
              <a16:creationId xmlns:a16="http://schemas.microsoft.com/office/drawing/2014/main" id="{00000000-0008-0000-0800-000041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1104" name="TextBox 725">
          <a:extLst>
            <a:ext uri="{FF2B5EF4-FFF2-40B4-BE49-F238E27FC236}">
              <a16:creationId xmlns:a16="http://schemas.microsoft.com/office/drawing/2014/main" id="{00000000-0008-0000-0800-00004228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112</xdr:row>
      <xdr:rowOff>123825</xdr:rowOff>
    </xdr:from>
    <xdr:ext cx="247650" cy="184150"/>
    <xdr:sp macro="" textlink="">
      <xdr:nvSpPr>
        <xdr:cNvPr id="1105" name="TextBox 765">
          <a:extLst>
            <a:ext uri="{FF2B5EF4-FFF2-40B4-BE49-F238E27FC236}">
              <a16:creationId xmlns:a16="http://schemas.microsoft.com/office/drawing/2014/main" id="{00000000-0008-0000-0800-000043280000}"/>
            </a:ext>
          </a:extLst>
        </xdr:cNvPr>
        <xdr:cNvSpPr txBox="1">
          <a:spLocks noChangeArrowheads="1"/>
        </xdr:cNvSpPr>
      </xdr:nvSpPr>
      <xdr:spPr bwMode="auto">
        <a:xfrm>
          <a:off x="1704975" y="21459825"/>
          <a:ext cx="2476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112</xdr:row>
      <xdr:rowOff>123825</xdr:rowOff>
    </xdr:from>
    <xdr:ext cx="247650" cy="184150"/>
    <xdr:sp macro="" textlink="">
      <xdr:nvSpPr>
        <xdr:cNvPr id="1106" name="TextBox 766">
          <a:extLst>
            <a:ext uri="{FF2B5EF4-FFF2-40B4-BE49-F238E27FC236}">
              <a16:creationId xmlns:a16="http://schemas.microsoft.com/office/drawing/2014/main" id="{00000000-0008-0000-0800-000044280000}"/>
            </a:ext>
          </a:extLst>
        </xdr:cNvPr>
        <xdr:cNvSpPr txBox="1">
          <a:spLocks noChangeArrowheads="1"/>
        </xdr:cNvSpPr>
      </xdr:nvSpPr>
      <xdr:spPr bwMode="auto">
        <a:xfrm>
          <a:off x="1704975" y="21459825"/>
          <a:ext cx="2476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57150"/>
    <xdr:sp macro="" textlink="">
      <xdr:nvSpPr>
        <xdr:cNvPr id="1107" name="TextBox 1633">
          <a:extLst>
            <a:ext uri="{FF2B5EF4-FFF2-40B4-BE49-F238E27FC236}">
              <a16:creationId xmlns:a16="http://schemas.microsoft.com/office/drawing/2014/main" id="{00000000-0008-0000-0800-000049280000}"/>
            </a:ext>
          </a:extLst>
        </xdr:cNvPr>
        <xdr:cNvSpPr txBox="1">
          <a:spLocks noChangeArrowheads="1"/>
        </xdr:cNvSpPr>
      </xdr:nvSpPr>
      <xdr:spPr bwMode="auto">
        <a:xfrm>
          <a:off x="3695700" y="16573500"/>
          <a:ext cx="13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57150"/>
    <xdr:sp macro="" textlink="">
      <xdr:nvSpPr>
        <xdr:cNvPr id="1108" name="TextBox 1634">
          <a:extLst>
            <a:ext uri="{FF2B5EF4-FFF2-40B4-BE49-F238E27FC236}">
              <a16:creationId xmlns:a16="http://schemas.microsoft.com/office/drawing/2014/main" id="{00000000-0008-0000-0800-00004A280000}"/>
            </a:ext>
          </a:extLst>
        </xdr:cNvPr>
        <xdr:cNvSpPr txBox="1">
          <a:spLocks noChangeArrowheads="1"/>
        </xdr:cNvSpPr>
      </xdr:nvSpPr>
      <xdr:spPr bwMode="auto">
        <a:xfrm>
          <a:off x="3695700" y="16573500"/>
          <a:ext cx="13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57150"/>
    <xdr:sp macro="" textlink="">
      <xdr:nvSpPr>
        <xdr:cNvPr id="1109" name="TextBox 1635">
          <a:extLst>
            <a:ext uri="{FF2B5EF4-FFF2-40B4-BE49-F238E27FC236}">
              <a16:creationId xmlns:a16="http://schemas.microsoft.com/office/drawing/2014/main" id="{00000000-0008-0000-0800-00004B280000}"/>
            </a:ext>
          </a:extLst>
        </xdr:cNvPr>
        <xdr:cNvSpPr txBox="1">
          <a:spLocks noChangeArrowheads="1"/>
        </xdr:cNvSpPr>
      </xdr:nvSpPr>
      <xdr:spPr bwMode="auto">
        <a:xfrm>
          <a:off x="3695700" y="16573500"/>
          <a:ext cx="13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10" name="TextBox 1636">
          <a:extLst>
            <a:ext uri="{FF2B5EF4-FFF2-40B4-BE49-F238E27FC236}">
              <a16:creationId xmlns:a16="http://schemas.microsoft.com/office/drawing/2014/main" id="{00000000-0008-0000-0800-00004C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11" name="TextBox 1">
          <a:extLst>
            <a:ext uri="{FF2B5EF4-FFF2-40B4-BE49-F238E27FC236}">
              <a16:creationId xmlns:a16="http://schemas.microsoft.com/office/drawing/2014/main" id="{00000000-0008-0000-0800-00004D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12" name="TextBox 1638">
          <a:extLst>
            <a:ext uri="{FF2B5EF4-FFF2-40B4-BE49-F238E27FC236}">
              <a16:creationId xmlns:a16="http://schemas.microsoft.com/office/drawing/2014/main" id="{00000000-0008-0000-0800-00004E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13" name="TextBox 1639">
          <a:extLst>
            <a:ext uri="{FF2B5EF4-FFF2-40B4-BE49-F238E27FC236}">
              <a16:creationId xmlns:a16="http://schemas.microsoft.com/office/drawing/2014/main" id="{00000000-0008-0000-0800-00004F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14" name="TextBox 1640">
          <a:extLst>
            <a:ext uri="{FF2B5EF4-FFF2-40B4-BE49-F238E27FC236}">
              <a16:creationId xmlns:a16="http://schemas.microsoft.com/office/drawing/2014/main" id="{00000000-0008-0000-0800-000050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15" name="TextBox 1641">
          <a:extLst>
            <a:ext uri="{FF2B5EF4-FFF2-40B4-BE49-F238E27FC236}">
              <a16:creationId xmlns:a16="http://schemas.microsoft.com/office/drawing/2014/main" id="{00000000-0008-0000-0800-000051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16" name="TextBox 1">
          <a:extLst>
            <a:ext uri="{FF2B5EF4-FFF2-40B4-BE49-F238E27FC236}">
              <a16:creationId xmlns:a16="http://schemas.microsoft.com/office/drawing/2014/main" id="{00000000-0008-0000-0800-000052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17" name="TextBox 1643">
          <a:extLst>
            <a:ext uri="{FF2B5EF4-FFF2-40B4-BE49-F238E27FC236}">
              <a16:creationId xmlns:a16="http://schemas.microsoft.com/office/drawing/2014/main" id="{00000000-0008-0000-0800-000053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18" name="TextBox 1644">
          <a:extLst>
            <a:ext uri="{FF2B5EF4-FFF2-40B4-BE49-F238E27FC236}">
              <a16:creationId xmlns:a16="http://schemas.microsoft.com/office/drawing/2014/main" id="{00000000-0008-0000-0800-000054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19" name="TextBox 1">
          <a:extLst>
            <a:ext uri="{FF2B5EF4-FFF2-40B4-BE49-F238E27FC236}">
              <a16:creationId xmlns:a16="http://schemas.microsoft.com/office/drawing/2014/main" id="{00000000-0008-0000-0800-000055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20" name="TextBox 1646">
          <a:extLst>
            <a:ext uri="{FF2B5EF4-FFF2-40B4-BE49-F238E27FC236}">
              <a16:creationId xmlns:a16="http://schemas.microsoft.com/office/drawing/2014/main" id="{00000000-0008-0000-0800-000056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21" name="TextBox 1647">
          <a:extLst>
            <a:ext uri="{FF2B5EF4-FFF2-40B4-BE49-F238E27FC236}">
              <a16:creationId xmlns:a16="http://schemas.microsoft.com/office/drawing/2014/main" id="{00000000-0008-0000-0800-000057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22" name="TextBox 1648">
          <a:extLst>
            <a:ext uri="{FF2B5EF4-FFF2-40B4-BE49-F238E27FC236}">
              <a16:creationId xmlns:a16="http://schemas.microsoft.com/office/drawing/2014/main" id="{00000000-0008-0000-0800-000058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23" name="TextBox 1649">
          <a:extLst>
            <a:ext uri="{FF2B5EF4-FFF2-40B4-BE49-F238E27FC236}">
              <a16:creationId xmlns:a16="http://schemas.microsoft.com/office/drawing/2014/main" id="{00000000-0008-0000-0800-000059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24" name="TextBox 1">
          <a:extLst>
            <a:ext uri="{FF2B5EF4-FFF2-40B4-BE49-F238E27FC236}">
              <a16:creationId xmlns:a16="http://schemas.microsoft.com/office/drawing/2014/main" id="{00000000-0008-0000-0800-00005A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25" name="TextBox 1651">
          <a:extLst>
            <a:ext uri="{FF2B5EF4-FFF2-40B4-BE49-F238E27FC236}">
              <a16:creationId xmlns:a16="http://schemas.microsoft.com/office/drawing/2014/main" id="{00000000-0008-0000-0800-00005B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26" name="TextBox 1652">
          <a:extLst>
            <a:ext uri="{FF2B5EF4-FFF2-40B4-BE49-F238E27FC236}">
              <a16:creationId xmlns:a16="http://schemas.microsoft.com/office/drawing/2014/main" id="{00000000-0008-0000-0800-00005C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27" name="TextBox 1">
          <a:extLst>
            <a:ext uri="{FF2B5EF4-FFF2-40B4-BE49-F238E27FC236}">
              <a16:creationId xmlns:a16="http://schemas.microsoft.com/office/drawing/2014/main" id="{00000000-0008-0000-0800-00005D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28" name="TextBox 1654">
          <a:extLst>
            <a:ext uri="{FF2B5EF4-FFF2-40B4-BE49-F238E27FC236}">
              <a16:creationId xmlns:a16="http://schemas.microsoft.com/office/drawing/2014/main" id="{00000000-0008-0000-0800-00005E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29" name="TextBox 1655">
          <a:extLst>
            <a:ext uri="{FF2B5EF4-FFF2-40B4-BE49-F238E27FC236}">
              <a16:creationId xmlns:a16="http://schemas.microsoft.com/office/drawing/2014/main" id="{00000000-0008-0000-0800-00005F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30" name="TextBox 1656">
          <a:extLst>
            <a:ext uri="{FF2B5EF4-FFF2-40B4-BE49-F238E27FC236}">
              <a16:creationId xmlns:a16="http://schemas.microsoft.com/office/drawing/2014/main" id="{00000000-0008-0000-0800-000060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31" name="TextBox 1657">
          <a:extLst>
            <a:ext uri="{FF2B5EF4-FFF2-40B4-BE49-F238E27FC236}">
              <a16:creationId xmlns:a16="http://schemas.microsoft.com/office/drawing/2014/main" id="{00000000-0008-0000-0800-000061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32" name="TextBox 1">
          <a:extLst>
            <a:ext uri="{FF2B5EF4-FFF2-40B4-BE49-F238E27FC236}">
              <a16:creationId xmlns:a16="http://schemas.microsoft.com/office/drawing/2014/main" id="{00000000-0008-0000-0800-000062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57150"/>
    <xdr:sp macro="" textlink="">
      <xdr:nvSpPr>
        <xdr:cNvPr id="1133" name="TextBox 1659">
          <a:extLst>
            <a:ext uri="{FF2B5EF4-FFF2-40B4-BE49-F238E27FC236}">
              <a16:creationId xmlns:a16="http://schemas.microsoft.com/office/drawing/2014/main" id="{00000000-0008-0000-0800-000063280000}"/>
            </a:ext>
          </a:extLst>
        </xdr:cNvPr>
        <xdr:cNvSpPr txBox="1">
          <a:spLocks noChangeArrowheads="1"/>
        </xdr:cNvSpPr>
      </xdr:nvSpPr>
      <xdr:spPr bwMode="auto">
        <a:xfrm>
          <a:off x="3695700" y="16573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38100"/>
    <xdr:sp macro="" textlink="">
      <xdr:nvSpPr>
        <xdr:cNvPr id="1134" name="TextBox 1660">
          <a:extLst>
            <a:ext uri="{FF2B5EF4-FFF2-40B4-BE49-F238E27FC236}">
              <a16:creationId xmlns:a16="http://schemas.microsoft.com/office/drawing/2014/main" id="{00000000-0008-0000-0800-000064280000}"/>
            </a:ext>
          </a:extLst>
        </xdr:cNvPr>
        <xdr:cNvSpPr txBox="1">
          <a:spLocks noChangeArrowheads="1"/>
        </xdr:cNvSpPr>
      </xdr:nvSpPr>
      <xdr:spPr bwMode="auto">
        <a:xfrm>
          <a:off x="3695700" y="16573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38100"/>
    <xdr:sp macro="" textlink="">
      <xdr:nvSpPr>
        <xdr:cNvPr id="1135" name="TextBox 1661">
          <a:extLst>
            <a:ext uri="{FF2B5EF4-FFF2-40B4-BE49-F238E27FC236}">
              <a16:creationId xmlns:a16="http://schemas.microsoft.com/office/drawing/2014/main" id="{00000000-0008-0000-0800-000065280000}"/>
            </a:ext>
          </a:extLst>
        </xdr:cNvPr>
        <xdr:cNvSpPr txBox="1">
          <a:spLocks noChangeArrowheads="1"/>
        </xdr:cNvSpPr>
      </xdr:nvSpPr>
      <xdr:spPr bwMode="auto">
        <a:xfrm>
          <a:off x="3695700" y="16573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38100"/>
    <xdr:sp macro="" textlink="">
      <xdr:nvSpPr>
        <xdr:cNvPr id="1136" name="TextBox 1662">
          <a:extLst>
            <a:ext uri="{FF2B5EF4-FFF2-40B4-BE49-F238E27FC236}">
              <a16:creationId xmlns:a16="http://schemas.microsoft.com/office/drawing/2014/main" id="{00000000-0008-0000-0800-000066280000}"/>
            </a:ext>
          </a:extLst>
        </xdr:cNvPr>
        <xdr:cNvSpPr txBox="1">
          <a:spLocks noChangeArrowheads="1"/>
        </xdr:cNvSpPr>
      </xdr:nvSpPr>
      <xdr:spPr bwMode="auto">
        <a:xfrm>
          <a:off x="3695700" y="16573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37" name="TextBox 1663">
          <a:extLst>
            <a:ext uri="{FF2B5EF4-FFF2-40B4-BE49-F238E27FC236}">
              <a16:creationId xmlns:a16="http://schemas.microsoft.com/office/drawing/2014/main" id="{00000000-0008-0000-0800-000067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38" name="TextBox 1">
          <a:extLst>
            <a:ext uri="{FF2B5EF4-FFF2-40B4-BE49-F238E27FC236}">
              <a16:creationId xmlns:a16="http://schemas.microsoft.com/office/drawing/2014/main" id="{00000000-0008-0000-0800-000068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39" name="TextBox 1665">
          <a:extLst>
            <a:ext uri="{FF2B5EF4-FFF2-40B4-BE49-F238E27FC236}">
              <a16:creationId xmlns:a16="http://schemas.microsoft.com/office/drawing/2014/main" id="{00000000-0008-0000-0800-000069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40" name="TextBox 1666">
          <a:extLst>
            <a:ext uri="{FF2B5EF4-FFF2-40B4-BE49-F238E27FC236}">
              <a16:creationId xmlns:a16="http://schemas.microsoft.com/office/drawing/2014/main" id="{00000000-0008-0000-0800-00006A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41" name="TextBox 1667">
          <a:extLst>
            <a:ext uri="{FF2B5EF4-FFF2-40B4-BE49-F238E27FC236}">
              <a16:creationId xmlns:a16="http://schemas.microsoft.com/office/drawing/2014/main" id="{00000000-0008-0000-0800-00006B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42" name="TextBox 1668">
          <a:extLst>
            <a:ext uri="{FF2B5EF4-FFF2-40B4-BE49-F238E27FC236}">
              <a16:creationId xmlns:a16="http://schemas.microsoft.com/office/drawing/2014/main" id="{00000000-0008-0000-0800-00006C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43" name="TextBox 1">
          <a:extLst>
            <a:ext uri="{FF2B5EF4-FFF2-40B4-BE49-F238E27FC236}">
              <a16:creationId xmlns:a16="http://schemas.microsoft.com/office/drawing/2014/main" id="{00000000-0008-0000-0800-00006D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44" name="TextBox 1670">
          <a:extLst>
            <a:ext uri="{FF2B5EF4-FFF2-40B4-BE49-F238E27FC236}">
              <a16:creationId xmlns:a16="http://schemas.microsoft.com/office/drawing/2014/main" id="{00000000-0008-0000-0800-00006E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45" name="TextBox 1671">
          <a:extLst>
            <a:ext uri="{FF2B5EF4-FFF2-40B4-BE49-F238E27FC236}">
              <a16:creationId xmlns:a16="http://schemas.microsoft.com/office/drawing/2014/main" id="{00000000-0008-0000-0800-00006F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46" name="TextBox 1">
          <a:extLst>
            <a:ext uri="{FF2B5EF4-FFF2-40B4-BE49-F238E27FC236}">
              <a16:creationId xmlns:a16="http://schemas.microsoft.com/office/drawing/2014/main" id="{00000000-0008-0000-0800-000070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47" name="TextBox 1673">
          <a:extLst>
            <a:ext uri="{FF2B5EF4-FFF2-40B4-BE49-F238E27FC236}">
              <a16:creationId xmlns:a16="http://schemas.microsoft.com/office/drawing/2014/main" id="{00000000-0008-0000-0800-000071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48" name="TextBox 1674">
          <a:extLst>
            <a:ext uri="{FF2B5EF4-FFF2-40B4-BE49-F238E27FC236}">
              <a16:creationId xmlns:a16="http://schemas.microsoft.com/office/drawing/2014/main" id="{00000000-0008-0000-0800-000072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49" name="TextBox 1675">
          <a:extLst>
            <a:ext uri="{FF2B5EF4-FFF2-40B4-BE49-F238E27FC236}">
              <a16:creationId xmlns:a16="http://schemas.microsoft.com/office/drawing/2014/main" id="{00000000-0008-0000-0800-000073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50" name="TextBox 1676">
          <a:extLst>
            <a:ext uri="{FF2B5EF4-FFF2-40B4-BE49-F238E27FC236}">
              <a16:creationId xmlns:a16="http://schemas.microsoft.com/office/drawing/2014/main" id="{00000000-0008-0000-0800-000074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51" name="TextBox 1">
          <a:extLst>
            <a:ext uri="{FF2B5EF4-FFF2-40B4-BE49-F238E27FC236}">
              <a16:creationId xmlns:a16="http://schemas.microsoft.com/office/drawing/2014/main" id="{00000000-0008-0000-0800-000075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52" name="TextBox 1678">
          <a:extLst>
            <a:ext uri="{FF2B5EF4-FFF2-40B4-BE49-F238E27FC236}">
              <a16:creationId xmlns:a16="http://schemas.microsoft.com/office/drawing/2014/main" id="{00000000-0008-0000-0800-000076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53" name="TextBox 1679">
          <a:extLst>
            <a:ext uri="{FF2B5EF4-FFF2-40B4-BE49-F238E27FC236}">
              <a16:creationId xmlns:a16="http://schemas.microsoft.com/office/drawing/2014/main" id="{00000000-0008-0000-0800-000077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54" name="TextBox 1">
          <a:extLst>
            <a:ext uri="{FF2B5EF4-FFF2-40B4-BE49-F238E27FC236}">
              <a16:creationId xmlns:a16="http://schemas.microsoft.com/office/drawing/2014/main" id="{00000000-0008-0000-0800-000078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55" name="TextBox 1681">
          <a:extLst>
            <a:ext uri="{FF2B5EF4-FFF2-40B4-BE49-F238E27FC236}">
              <a16:creationId xmlns:a16="http://schemas.microsoft.com/office/drawing/2014/main" id="{00000000-0008-0000-0800-000079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56" name="TextBox 1682">
          <a:extLst>
            <a:ext uri="{FF2B5EF4-FFF2-40B4-BE49-F238E27FC236}">
              <a16:creationId xmlns:a16="http://schemas.microsoft.com/office/drawing/2014/main" id="{00000000-0008-0000-0800-00007A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57" name="TextBox 1683">
          <a:extLst>
            <a:ext uri="{FF2B5EF4-FFF2-40B4-BE49-F238E27FC236}">
              <a16:creationId xmlns:a16="http://schemas.microsoft.com/office/drawing/2014/main" id="{00000000-0008-0000-0800-00007B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58" name="TextBox 1684">
          <a:extLst>
            <a:ext uri="{FF2B5EF4-FFF2-40B4-BE49-F238E27FC236}">
              <a16:creationId xmlns:a16="http://schemas.microsoft.com/office/drawing/2014/main" id="{00000000-0008-0000-0800-00007C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59" name="TextBox 1">
          <a:extLst>
            <a:ext uri="{FF2B5EF4-FFF2-40B4-BE49-F238E27FC236}">
              <a16:creationId xmlns:a16="http://schemas.microsoft.com/office/drawing/2014/main" id="{00000000-0008-0000-0800-00007D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60" name="TextBox 1686">
          <a:extLst>
            <a:ext uri="{FF2B5EF4-FFF2-40B4-BE49-F238E27FC236}">
              <a16:creationId xmlns:a16="http://schemas.microsoft.com/office/drawing/2014/main" id="{00000000-0008-0000-0800-00007E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38100"/>
    <xdr:sp macro="" textlink="">
      <xdr:nvSpPr>
        <xdr:cNvPr id="1161" name="TextBox 1687">
          <a:extLst>
            <a:ext uri="{FF2B5EF4-FFF2-40B4-BE49-F238E27FC236}">
              <a16:creationId xmlns:a16="http://schemas.microsoft.com/office/drawing/2014/main" id="{00000000-0008-0000-0800-00007F280000}"/>
            </a:ext>
          </a:extLst>
        </xdr:cNvPr>
        <xdr:cNvSpPr txBox="1">
          <a:spLocks noChangeArrowheads="1"/>
        </xdr:cNvSpPr>
      </xdr:nvSpPr>
      <xdr:spPr bwMode="auto">
        <a:xfrm>
          <a:off x="3695700" y="16573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38100"/>
    <xdr:sp macro="" textlink="">
      <xdr:nvSpPr>
        <xdr:cNvPr id="1162" name="TextBox 1688">
          <a:extLst>
            <a:ext uri="{FF2B5EF4-FFF2-40B4-BE49-F238E27FC236}">
              <a16:creationId xmlns:a16="http://schemas.microsoft.com/office/drawing/2014/main" id="{00000000-0008-0000-0800-000080280000}"/>
            </a:ext>
          </a:extLst>
        </xdr:cNvPr>
        <xdr:cNvSpPr txBox="1">
          <a:spLocks noChangeArrowheads="1"/>
        </xdr:cNvSpPr>
      </xdr:nvSpPr>
      <xdr:spPr bwMode="auto">
        <a:xfrm>
          <a:off x="3695700" y="16573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38100"/>
    <xdr:sp macro="" textlink="">
      <xdr:nvSpPr>
        <xdr:cNvPr id="1163" name="TextBox 1689">
          <a:extLst>
            <a:ext uri="{FF2B5EF4-FFF2-40B4-BE49-F238E27FC236}">
              <a16:creationId xmlns:a16="http://schemas.microsoft.com/office/drawing/2014/main" id="{00000000-0008-0000-0800-000081280000}"/>
            </a:ext>
          </a:extLst>
        </xdr:cNvPr>
        <xdr:cNvSpPr txBox="1">
          <a:spLocks noChangeArrowheads="1"/>
        </xdr:cNvSpPr>
      </xdr:nvSpPr>
      <xdr:spPr bwMode="auto">
        <a:xfrm>
          <a:off x="3695700" y="16573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64" name="TextBox 1690">
          <a:extLst>
            <a:ext uri="{FF2B5EF4-FFF2-40B4-BE49-F238E27FC236}">
              <a16:creationId xmlns:a16="http://schemas.microsoft.com/office/drawing/2014/main" id="{00000000-0008-0000-0800-000082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65" name="TextBox 1">
          <a:extLst>
            <a:ext uri="{FF2B5EF4-FFF2-40B4-BE49-F238E27FC236}">
              <a16:creationId xmlns:a16="http://schemas.microsoft.com/office/drawing/2014/main" id="{00000000-0008-0000-0800-000083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66" name="TextBox 1692">
          <a:extLst>
            <a:ext uri="{FF2B5EF4-FFF2-40B4-BE49-F238E27FC236}">
              <a16:creationId xmlns:a16="http://schemas.microsoft.com/office/drawing/2014/main" id="{00000000-0008-0000-0800-000084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67" name="TextBox 1693">
          <a:extLst>
            <a:ext uri="{FF2B5EF4-FFF2-40B4-BE49-F238E27FC236}">
              <a16:creationId xmlns:a16="http://schemas.microsoft.com/office/drawing/2014/main" id="{00000000-0008-0000-0800-000085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68" name="TextBox 1694">
          <a:extLst>
            <a:ext uri="{FF2B5EF4-FFF2-40B4-BE49-F238E27FC236}">
              <a16:creationId xmlns:a16="http://schemas.microsoft.com/office/drawing/2014/main" id="{00000000-0008-0000-0800-000086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69" name="TextBox 1695">
          <a:extLst>
            <a:ext uri="{FF2B5EF4-FFF2-40B4-BE49-F238E27FC236}">
              <a16:creationId xmlns:a16="http://schemas.microsoft.com/office/drawing/2014/main" id="{00000000-0008-0000-0800-000087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70" name="TextBox 1">
          <a:extLst>
            <a:ext uri="{FF2B5EF4-FFF2-40B4-BE49-F238E27FC236}">
              <a16:creationId xmlns:a16="http://schemas.microsoft.com/office/drawing/2014/main" id="{00000000-0008-0000-0800-000088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71" name="TextBox 1697">
          <a:extLst>
            <a:ext uri="{FF2B5EF4-FFF2-40B4-BE49-F238E27FC236}">
              <a16:creationId xmlns:a16="http://schemas.microsoft.com/office/drawing/2014/main" id="{00000000-0008-0000-0800-000089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72" name="TextBox 1698">
          <a:extLst>
            <a:ext uri="{FF2B5EF4-FFF2-40B4-BE49-F238E27FC236}">
              <a16:creationId xmlns:a16="http://schemas.microsoft.com/office/drawing/2014/main" id="{00000000-0008-0000-0800-00008A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73" name="TextBox 1">
          <a:extLst>
            <a:ext uri="{FF2B5EF4-FFF2-40B4-BE49-F238E27FC236}">
              <a16:creationId xmlns:a16="http://schemas.microsoft.com/office/drawing/2014/main" id="{00000000-0008-0000-0800-00008B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74" name="TextBox 1700">
          <a:extLst>
            <a:ext uri="{FF2B5EF4-FFF2-40B4-BE49-F238E27FC236}">
              <a16:creationId xmlns:a16="http://schemas.microsoft.com/office/drawing/2014/main" id="{00000000-0008-0000-0800-00008C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75" name="TextBox 1701">
          <a:extLst>
            <a:ext uri="{FF2B5EF4-FFF2-40B4-BE49-F238E27FC236}">
              <a16:creationId xmlns:a16="http://schemas.microsoft.com/office/drawing/2014/main" id="{00000000-0008-0000-0800-00008D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76" name="TextBox 1702">
          <a:extLst>
            <a:ext uri="{FF2B5EF4-FFF2-40B4-BE49-F238E27FC236}">
              <a16:creationId xmlns:a16="http://schemas.microsoft.com/office/drawing/2014/main" id="{00000000-0008-0000-0800-00008E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77" name="TextBox 1703">
          <a:extLst>
            <a:ext uri="{FF2B5EF4-FFF2-40B4-BE49-F238E27FC236}">
              <a16:creationId xmlns:a16="http://schemas.microsoft.com/office/drawing/2014/main" id="{00000000-0008-0000-0800-00008F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78" name="TextBox 1">
          <a:extLst>
            <a:ext uri="{FF2B5EF4-FFF2-40B4-BE49-F238E27FC236}">
              <a16:creationId xmlns:a16="http://schemas.microsoft.com/office/drawing/2014/main" id="{00000000-0008-0000-0800-000090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79" name="TextBox 1705">
          <a:extLst>
            <a:ext uri="{FF2B5EF4-FFF2-40B4-BE49-F238E27FC236}">
              <a16:creationId xmlns:a16="http://schemas.microsoft.com/office/drawing/2014/main" id="{00000000-0008-0000-0800-000091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80" name="TextBox 1706">
          <a:extLst>
            <a:ext uri="{FF2B5EF4-FFF2-40B4-BE49-F238E27FC236}">
              <a16:creationId xmlns:a16="http://schemas.microsoft.com/office/drawing/2014/main" id="{00000000-0008-0000-0800-000092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81" name="TextBox 1">
          <a:extLst>
            <a:ext uri="{FF2B5EF4-FFF2-40B4-BE49-F238E27FC236}">
              <a16:creationId xmlns:a16="http://schemas.microsoft.com/office/drawing/2014/main" id="{00000000-0008-0000-0800-000093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82" name="TextBox 1708">
          <a:extLst>
            <a:ext uri="{FF2B5EF4-FFF2-40B4-BE49-F238E27FC236}">
              <a16:creationId xmlns:a16="http://schemas.microsoft.com/office/drawing/2014/main" id="{00000000-0008-0000-0800-000094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83" name="TextBox 1709">
          <a:extLst>
            <a:ext uri="{FF2B5EF4-FFF2-40B4-BE49-F238E27FC236}">
              <a16:creationId xmlns:a16="http://schemas.microsoft.com/office/drawing/2014/main" id="{00000000-0008-0000-0800-000095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84" name="TextBox 1710">
          <a:extLst>
            <a:ext uri="{FF2B5EF4-FFF2-40B4-BE49-F238E27FC236}">
              <a16:creationId xmlns:a16="http://schemas.microsoft.com/office/drawing/2014/main" id="{00000000-0008-0000-0800-000096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85" name="TextBox 1711">
          <a:extLst>
            <a:ext uri="{FF2B5EF4-FFF2-40B4-BE49-F238E27FC236}">
              <a16:creationId xmlns:a16="http://schemas.microsoft.com/office/drawing/2014/main" id="{00000000-0008-0000-0800-000097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86" name="TextBox 1">
          <a:extLst>
            <a:ext uri="{FF2B5EF4-FFF2-40B4-BE49-F238E27FC236}">
              <a16:creationId xmlns:a16="http://schemas.microsoft.com/office/drawing/2014/main" id="{00000000-0008-0000-0800-000098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187" name="TextBox 1713">
          <a:extLst>
            <a:ext uri="{FF2B5EF4-FFF2-40B4-BE49-F238E27FC236}">
              <a16:creationId xmlns:a16="http://schemas.microsoft.com/office/drawing/2014/main" id="{00000000-0008-0000-0800-000099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5</xdr:col>
      <xdr:colOff>904875</xdr:colOff>
      <xdr:row>85</xdr:row>
      <xdr:rowOff>152400</xdr:rowOff>
    </xdr:from>
    <xdr:to>
      <xdr:col>6</xdr:col>
      <xdr:colOff>19050</xdr:colOff>
      <xdr:row>85</xdr:row>
      <xdr:rowOff>152400</xdr:rowOff>
    </xdr:to>
    <xdr:sp macro="" textlink="">
      <xdr:nvSpPr>
        <xdr:cNvPr id="1188" name="TextBox 1714">
          <a:extLst>
            <a:ext uri="{FF2B5EF4-FFF2-40B4-BE49-F238E27FC236}">
              <a16:creationId xmlns:a16="http://schemas.microsoft.com/office/drawing/2014/main" id="{00000000-0008-0000-0800-00009A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904875</xdr:colOff>
      <xdr:row>85</xdr:row>
      <xdr:rowOff>152400</xdr:rowOff>
    </xdr:from>
    <xdr:to>
      <xdr:col>6</xdr:col>
      <xdr:colOff>19050</xdr:colOff>
      <xdr:row>85</xdr:row>
      <xdr:rowOff>152400</xdr:rowOff>
    </xdr:to>
    <xdr:sp macro="" textlink="">
      <xdr:nvSpPr>
        <xdr:cNvPr id="1189" name="TextBox 1715">
          <a:extLst>
            <a:ext uri="{FF2B5EF4-FFF2-40B4-BE49-F238E27FC236}">
              <a16:creationId xmlns:a16="http://schemas.microsoft.com/office/drawing/2014/main" id="{00000000-0008-0000-0800-00009B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904875</xdr:colOff>
      <xdr:row>85</xdr:row>
      <xdr:rowOff>152400</xdr:rowOff>
    </xdr:from>
    <xdr:to>
      <xdr:col>6</xdr:col>
      <xdr:colOff>19050</xdr:colOff>
      <xdr:row>85</xdr:row>
      <xdr:rowOff>152400</xdr:rowOff>
    </xdr:to>
    <xdr:sp macro="" textlink="">
      <xdr:nvSpPr>
        <xdr:cNvPr id="1190" name="TextBox 1716">
          <a:extLst>
            <a:ext uri="{FF2B5EF4-FFF2-40B4-BE49-F238E27FC236}">
              <a16:creationId xmlns:a16="http://schemas.microsoft.com/office/drawing/2014/main" id="{00000000-0008-0000-0800-00009C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191" name="TextBox 1717">
          <a:extLst>
            <a:ext uri="{FF2B5EF4-FFF2-40B4-BE49-F238E27FC236}">
              <a16:creationId xmlns:a16="http://schemas.microsoft.com/office/drawing/2014/main" id="{00000000-0008-0000-0800-00009D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192" name="TextBox 1">
          <a:extLst>
            <a:ext uri="{FF2B5EF4-FFF2-40B4-BE49-F238E27FC236}">
              <a16:creationId xmlns:a16="http://schemas.microsoft.com/office/drawing/2014/main" id="{00000000-0008-0000-0800-00009E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193" name="TextBox 1719">
          <a:extLst>
            <a:ext uri="{FF2B5EF4-FFF2-40B4-BE49-F238E27FC236}">
              <a16:creationId xmlns:a16="http://schemas.microsoft.com/office/drawing/2014/main" id="{00000000-0008-0000-0800-00009F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194" name="TextBox 1720">
          <a:extLst>
            <a:ext uri="{FF2B5EF4-FFF2-40B4-BE49-F238E27FC236}">
              <a16:creationId xmlns:a16="http://schemas.microsoft.com/office/drawing/2014/main" id="{00000000-0008-0000-0800-0000A0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195" name="TextBox 1721">
          <a:extLst>
            <a:ext uri="{FF2B5EF4-FFF2-40B4-BE49-F238E27FC236}">
              <a16:creationId xmlns:a16="http://schemas.microsoft.com/office/drawing/2014/main" id="{00000000-0008-0000-0800-0000A1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196" name="TextBox 1722">
          <a:extLst>
            <a:ext uri="{FF2B5EF4-FFF2-40B4-BE49-F238E27FC236}">
              <a16:creationId xmlns:a16="http://schemas.microsoft.com/office/drawing/2014/main" id="{00000000-0008-0000-0800-0000A2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197" name="TextBox 1">
          <a:extLst>
            <a:ext uri="{FF2B5EF4-FFF2-40B4-BE49-F238E27FC236}">
              <a16:creationId xmlns:a16="http://schemas.microsoft.com/office/drawing/2014/main" id="{00000000-0008-0000-0800-0000A3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198" name="TextBox 1724">
          <a:extLst>
            <a:ext uri="{FF2B5EF4-FFF2-40B4-BE49-F238E27FC236}">
              <a16:creationId xmlns:a16="http://schemas.microsoft.com/office/drawing/2014/main" id="{00000000-0008-0000-0800-0000A4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199" name="TextBox 1725">
          <a:extLst>
            <a:ext uri="{FF2B5EF4-FFF2-40B4-BE49-F238E27FC236}">
              <a16:creationId xmlns:a16="http://schemas.microsoft.com/office/drawing/2014/main" id="{00000000-0008-0000-0800-0000A5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00" name="TextBox 1">
          <a:extLst>
            <a:ext uri="{FF2B5EF4-FFF2-40B4-BE49-F238E27FC236}">
              <a16:creationId xmlns:a16="http://schemas.microsoft.com/office/drawing/2014/main" id="{00000000-0008-0000-0800-0000A6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01" name="TextBox 1727">
          <a:extLst>
            <a:ext uri="{FF2B5EF4-FFF2-40B4-BE49-F238E27FC236}">
              <a16:creationId xmlns:a16="http://schemas.microsoft.com/office/drawing/2014/main" id="{00000000-0008-0000-0800-0000A7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02" name="TextBox 1728">
          <a:extLst>
            <a:ext uri="{FF2B5EF4-FFF2-40B4-BE49-F238E27FC236}">
              <a16:creationId xmlns:a16="http://schemas.microsoft.com/office/drawing/2014/main" id="{00000000-0008-0000-0800-0000A8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03" name="TextBox 1729">
          <a:extLst>
            <a:ext uri="{FF2B5EF4-FFF2-40B4-BE49-F238E27FC236}">
              <a16:creationId xmlns:a16="http://schemas.microsoft.com/office/drawing/2014/main" id="{00000000-0008-0000-0800-0000A9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04" name="TextBox 1730">
          <a:extLst>
            <a:ext uri="{FF2B5EF4-FFF2-40B4-BE49-F238E27FC236}">
              <a16:creationId xmlns:a16="http://schemas.microsoft.com/office/drawing/2014/main" id="{00000000-0008-0000-0800-0000AA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05" name="TextBox 1">
          <a:extLst>
            <a:ext uri="{FF2B5EF4-FFF2-40B4-BE49-F238E27FC236}">
              <a16:creationId xmlns:a16="http://schemas.microsoft.com/office/drawing/2014/main" id="{00000000-0008-0000-0800-0000AB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06" name="TextBox 1732">
          <a:extLst>
            <a:ext uri="{FF2B5EF4-FFF2-40B4-BE49-F238E27FC236}">
              <a16:creationId xmlns:a16="http://schemas.microsoft.com/office/drawing/2014/main" id="{00000000-0008-0000-0800-0000AC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07" name="TextBox 1733">
          <a:extLst>
            <a:ext uri="{FF2B5EF4-FFF2-40B4-BE49-F238E27FC236}">
              <a16:creationId xmlns:a16="http://schemas.microsoft.com/office/drawing/2014/main" id="{00000000-0008-0000-0800-0000AD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08" name="TextBox 1">
          <a:extLst>
            <a:ext uri="{FF2B5EF4-FFF2-40B4-BE49-F238E27FC236}">
              <a16:creationId xmlns:a16="http://schemas.microsoft.com/office/drawing/2014/main" id="{00000000-0008-0000-0800-0000AE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09" name="TextBox 1735">
          <a:extLst>
            <a:ext uri="{FF2B5EF4-FFF2-40B4-BE49-F238E27FC236}">
              <a16:creationId xmlns:a16="http://schemas.microsoft.com/office/drawing/2014/main" id="{00000000-0008-0000-0800-0000AF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10" name="TextBox 1736">
          <a:extLst>
            <a:ext uri="{FF2B5EF4-FFF2-40B4-BE49-F238E27FC236}">
              <a16:creationId xmlns:a16="http://schemas.microsoft.com/office/drawing/2014/main" id="{00000000-0008-0000-0800-0000B0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11" name="TextBox 1737">
          <a:extLst>
            <a:ext uri="{FF2B5EF4-FFF2-40B4-BE49-F238E27FC236}">
              <a16:creationId xmlns:a16="http://schemas.microsoft.com/office/drawing/2014/main" id="{00000000-0008-0000-0800-0000B1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12" name="TextBox 1738">
          <a:extLst>
            <a:ext uri="{FF2B5EF4-FFF2-40B4-BE49-F238E27FC236}">
              <a16:creationId xmlns:a16="http://schemas.microsoft.com/office/drawing/2014/main" id="{00000000-0008-0000-0800-0000B2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13" name="TextBox 1">
          <a:extLst>
            <a:ext uri="{FF2B5EF4-FFF2-40B4-BE49-F238E27FC236}">
              <a16:creationId xmlns:a16="http://schemas.microsoft.com/office/drawing/2014/main" id="{00000000-0008-0000-0800-0000B3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85</xdr:row>
      <xdr:rowOff>152400</xdr:rowOff>
    </xdr:from>
    <xdr:to>
      <xdr:col>6</xdr:col>
      <xdr:colOff>19050</xdr:colOff>
      <xdr:row>85</xdr:row>
      <xdr:rowOff>152400</xdr:rowOff>
    </xdr:to>
    <xdr:sp macro="" textlink="">
      <xdr:nvSpPr>
        <xdr:cNvPr id="1214" name="TextBox 1740">
          <a:extLst>
            <a:ext uri="{FF2B5EF4-FFF2-40B4-BE49-F238E27FC236}">
              <a16:creationId xmlns:a16="http://schemas.microsoft.com/office/drawing/2014/main" id="{00000000-0008-0000-0800-0000B4280000}"/>
            </a:ext>
          </a:extLst>
        </xdr:cNvPr>
        <xdr:cNvSpPr txBox="1">
          <a:spLocks noChangeArrowheads="1"/>
        </xdr:cNvSpPr>
      </xdr:nvSpPr>
      <xdr:spPr bwMode="auto">
        <a:xfrm>
          <a:off x="3657600" y="163449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38100</xdr:colOff>
      <xdr:row>87</xdr:row>
      <xdr:rowOff>0</xdr:rowOff>
    </xdr:from>
    <xdr:ext cx="133350" cy="28575"/>
    <xdr:sp macro="" textlink="">
      <xdr:nvSpPr>
        <xdr:cNvPr id="1215" name="TextBox 1741">
          <a:extLst>
            <a:ext uri="{FF2B5EF4-FFF2-40B4-BE49-F238E27FC236}">
              <a16:creationId xmlns:a16="http://schemas.microsoft.com/office/drawing/2014/main" id="{00000000-0008-0000-0800-0000B5280000}"/>
            </a:ext>
          </a:extLst>
        </xdr:cNvPr>
        <xdr:cNvSpPr txBox="1">
          <a:spLocks noChangeArrowheads="1"/>
        </xdr:cNvSpPr>
      </xdr:nvSpPr>
      <xdr:spPr bwMode="auto">
        <a:xfrm>
          <a:off x="3695700" y="1657350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28575"/>
    <xdr:sp macro="" textlink="">
      <xdr:nvSpPr>
        <xdr:cNvPr id="1216" name="TextBox 1742">
          <a:extLst>
            <a:ext uri="{FF2B5EF4-FFF2-40B4-BE49-F238E27FC236}">
              <a16:creationId xmlns:a16="http://schemas.microsoft.com/office/drawing/2014/main" id="{00000000-0008-0000-0800-0000B6280000}"/>
            </a:ext>
          </a:extLst>
        </xdr:cNvPr>
        <xdr:cNvSpPr txBox="1">
          <a:spLocks noChangeArrowheads="1"/>
        </xdr:cNvSpPr>
      </xdr:nvSpPr>
      <xdr:spPr bwMode="auto">
        <a:xfrm>
          <a:off x="3695700" y="1657350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28575"/>
    <xdr:sp macro="" textlink="">
      <xdr:nvSpPr>
        <xdr:cNvPr id="1217" name="TextBox 1743">
          <a:extLst>
            <a:ext uri="{FF2B5EF4-FFF2-40B4-BE49-F238E27FC236}">
              <a16:creationId xmlns:a16="http://schemas.microsoft.com/office/drawing/2014/main" id="{00000000-0008-0000-0800-0000B7280000}"/>
            </a:ext>
          </a:extLst>
        </xdr:cNvPr>
        <xdr:cNvSpPr txBox="1">
          <a:spLocks noChangeArrowheads="1"/>
        </xdr:cNvSpPr>
      </xdr:nvSpPr>
      <xdr:spPr bwMode="auto">
        <a:xfrm>
          <a:off x="3695700" y="1657350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18" name="TextBox 1744">
          <a:extLst>
            <a:ext uri="{FF2B5EF4-FFF2-40B4-BE49-F238E27FC236}">
              <a16:creationId xmlns:a16="http://schemas.microsoft.com/office/drawing/2014/main" id="{00000000-0008-0000-0800-0000B8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19" name="TextBox 1">
          <a:extLst>
            <a:ext uri="{FF2B5EF4-FFF2-40B4-BE49-F238E27FC236}">
              <a16:creationId xmlns:a16="http://schemas.microsoft.com/office/drawing/2014/main" id="{00000000-0008-0000-0800-0000B9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20" name="TextBox 1746">
          <a:extLst>
            <a:ext uri="{FF2B5EF4-FFF2-40B4-BE49-F238E27FC236}">
              <a16:creationId xmlns:a16="http://schemas.microsoft.com/office/drawing/2014/main" id="{00000000-0008-0000-0800-0000BA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21" name="TextBox 1747">
          <a:extLst>
            <a:ext uri="{FF2B5EF4-FFF2-40B4-BE49-F238E27FC236}">
              <a16:creationId xmlns:a16="http://schemas.microsoft.com/office/drawing/2014/main" id="{00000000-0008-0000-0800-0000BB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22" name="TextBox 1748">
          <a:extLst>
            <a:ext uri="{FF2B5EF4-FFF2-40B4-BE49-F238E27FC236}">
              <a16:creationId xmlns:a16="http://schemas.microsoft.com/office/drawing/2014/main" id="{00000000-0008-0000-0800-0000BC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23" name="TextBox 1749">
          <a:extLst>
            <a:ext uri="{FF2B5EF4-FFF2-40B4-BE49-F238E27FC236}">
              <a16:creationId xmlns:a16="http://schemas.microsoft.com/office/drawing/2014/main" id="{00000000-0008-0000-0800-0000BD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24" name="TextBox 1">
          <a:extLst>
            <a:ext uri="{FF2B5EF4-FFF2-40B4-BE49-F238E27FC236}">
              <a16:creationId xmlns:a16="http://schemas.microsoft.com/office/drawing/2014/main" id="{00000000-0008-0000-0800-0000BE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25" name="TextBox 1751">
          <a:extLst>
            <a:ext uri="{FF2B5EF4-FFF2-40B4-BE49-F238E27FC236}">
              <a16:creationId xmlns:a16="http://schemas.microsoft.com/office/drawing/2014/main" id="{00000000-0008-0000-0800-0000BF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26" name="TextBox 1752">
          <a:extLst>
            <a:ext uri="{FF2B5EF4-FFF2-40B4-BE49-F238E27FC236}">
              <a16:creationId xmlns:a16="http://schemas.microsoft.com/office/drawing/2014/main" id="{00000000-0008-0000-0800-0000C0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27" name="TextBox 1">
          <a:extLst>
            <a:ext uri="{FF2B5EF4-FFF2-40B4-BE49-F238E27FC236}">
              <a16:creationId xmlns:a16="http://schemas.microsoft.com/office/drawing/2014/main" id="{00000000-0008-0000-0800-0000C1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28" name="TextBox 1754">
          <a:extLst>
            <a:ext uri="{FF2B5EF4-FFF2-40B4-BE49-F238E27FC236}">
              <a16:creationId xmlns:a16="http://schemas.microsoft.com/office/drawing/2014/main" id="{00000000-0008-0000-0800-0000C2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29" name="TextBox 1755">
          <a:extLst>
            <a:ext uri="{FF2B5EF4-FFF2-40B4-BE49-F238E27FC236}">
              <a16:creationId xmlns:a16="http://schemas.microsoft.com/office/drawing/2014/main" id="{00000000-0008-0000-0800-0000C3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30" name="TextBox 1756">
          <a:extLst>
            <a:ext uri="{FF2B5EF4-FFF2-40B4-BE49-F238E27FC236}">
              <a16:creationId xmlns:a16="http://schemas.microsoft.com/office/drawing/2014/main" id="{00000000-0008-0000-0800-0000C4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31" name="TextBox 1757">
          <a:extLst>
            <a:ext uri="{FF2B5EF4-FFF2-40B4-BE49-F238E27FC236}">
              <a16:creationId xmlns:a16="http://schemas.microsoft.com/office/drawing/2014/main" id="{00000000-0008-0000-0800-0000C5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32" name="TextBox 1">
          <a:extLst>
            <a:ext uri="{FF2B5EF4-FFF2-40B4-BE49-F238E27FC236}">
              <a16:creationId xmlns:a16="http://schemas.microsoft.com/office/drawing/2014/main" id="{00000000-0008-0000-0800-0000C6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33" name="TextBox 1759">
          <a:extLst>
            <a:ext uri="{FF2B5EF4-FFF2-40B4-BE49-F238E27FC236}">
              <a16:creationId xmlns:a16="http://schemas.microsoft.com/office/drawing/2014/main" id="{00000000-0008-0000-0800-0000C7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34" name="TextBox 1760">
          <a:extLst>
            <a:ext uri="{FF2B5EF4-FFF2-40B4-BE49-F238E27FC236}">
              <a16:creationId xmlns:a16="http://schemas.microsoft.com/office/drawing/2014/main" id="{00000000-0008-0000-0800-0000C8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35" name="TextBox 1">
          <a:extLst>
            <a:ext uri="{FF2B5EF4-FFF2-40B4-BE49-F238E27FC236}">
              <a16:creationId xmlns:a16="http://schemas.microsoft.com/office/drawing/2014/main" id="{00000000-0008-0000-0800-0000C9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36" name="TextBox 1762">
          <a:extLst>
            <a:ext uri="{FF2B5EF4-FFF2-40B4-BE49-F238E27FC236}">
              <a16:creationId xmlns:a16="http://schemas.microsoft.com/office/drawing/2014/main" id="{00000000-0008-0000-0800-0000CA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37" name="TextBox 1763">
          <a:extLst>
            <a:ext uri="{FF2B5EF4-FFF2-40B4-BE49-F238E27FC236}">
              <a16:creationId xmlns:a16="http://schemas.microsoft.com/office/drawing/2014/main" id="{00000000-0008-0000-0800-0000CB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38" name="TextBox 1764">
          <a:extLst>
            <a:ext uri="{FF2B5EF4-FFF2-40B4-BE49-F238E27FC236}">
              <a16:creationId xmlns:a16="http://schemas.microsoft.com/office/drawing/2014/main" id="{00000000-0008-0000-0800-0000CC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39" name="TextBox 1765">
          <a:extLst>
            <a:ext uri="{FF2B5EF4-FFF2-40B4-BE49-F238E27FC236}">
              <a16:creationId xmlns:a16="http://schemas.microsoft.com/office/drawing/2014/main" id="{00000000-0008-0000-0800-0000CD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40" name="TextBox 1">
          <a:extLst>
            <a:ext uri="{FF2B5EF4-FFF2-40B4-BE49-F238E27FC236}">
              <a16:creationId xmlns:a16="http://schemas.microsoft.com/office/drawing/2014/main" id="{00000000-0008-0000-0800-0000CE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8575"/>
    <xdr:sp macro="" textlink="">
      <xdr:nvSpPr>
        <xdr:cNvPr id="1241" name="TextBox 1767">
          <a:extLst>
            <a:ext uri="{FF2B5EF4-FFF2-40B4-BE49-F238E27FC236}">
              <a16:creationId xmlns:a16="http://schemas.microsoft.com/office/drawing/2014/main" id="{00000000-0008-0000-0800-0000CF280000}"/>
            </a:ext>
          </a:extLst>
        </xdr:cNvPr>
        <xdr:cNvSpPr txBox="1">
          <a:spLocks noChangeArrowheads="1"/>
        </xdr:cNvSpPr>
      </xdr:nvSpPr>
      <xdr:spPr bwMode="auto">
        <a:xfrm>
          <a:off x="3695700" y="16573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231774"/>
    <xdr:sp macro="" textlink="">
      <xdr:nvSpPr>
        <xdr:cNvPr id="1242" name="TextBox 1768">
          <a:extLst>
            <a:ext uri="{FF2B5EF4-FFF2-40B4-BE49-F238E27FC236}">
              <a16:creationId xmlns:a16="http://schemas.microsoft.com/office/drawing/2014/main" id="{00000000-0008-0000-0800-0000D0280000}"/>
            </a:ext>
          </a:extLst>
        </xdr:cNvPr>
        <xdr:cNvSpPr txBox="1">
          <a:spLocks noChangeArrowheads="1"/>
        </xdr:cNvSpPr>
      </xdr:nvSpPr>
      <xdr:spPr bwMode="auto">
        <a:xfrm>
          <a:off x="3695700" y="16573500"/>
          <a:ext cx="13335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231774"/>
    <xdr:sp macro="" textlink="">
      <xdr:nvSpPr>
        <xdr:cNvPr id="1243" name="TextBox 1769">
          <a:extLst>
            <a:ext uri="{FF2B5EF4-FFF2-40B4-BE49-F238E27FC236}">
              <a16:creationId xmlns:a16="http://schemas.microsoft.com/office/drawing/2014/main" id="{00000000-0008-0000-0800-0000D1280000}"/>
            </a:ext>
          </a:extLst>
        </xdr:cNvPr>
        <xdr:cNvSpPr txBox="1">
          <a:spLocks noChangeArrowheads="1"/>
        </xdr:cNvSpPr>
      </xdr:nvSpPr>
      <xdr:spPr bwMode="auto">
        <a:xfrm>
          <a:off x="3695700" y="16573500"/>
          <a:ext cx="13335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231774"/>
    <xdr:sp macro="" textlink="">
      <xdr:nvSpPr>
        <xdr:cNvPr id="1244" name="TextBox 1770">
          <a:extLst>
            <a:ext uri="{FF2B5EF4-FFF2-40B4-BE49-F238E27FC236}">
              <a16:creationId xmlns:a16="http://schemas.microsoft.com/office/drawing/2014/main" id="{00000000-0008-0000-0800-0000D2280000}"/>
            </a:ext>
          </a:extLst>
        </xdr:cNvPr>
        <xdr:cNvSpPr txBox="1">
          <a:spLocks noChangeArrowheads="1"/>
        </xdr:cNvSpPr>
      </xdr:nvSpPr>
      <xdr:spPr bwMode="auto">
        <a:xfrm>
          <a:off x="3695700" y="16573500"/>
          <a:ext cx="13335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45" name="TextBox 1771">
          <a:extLst>
            <a:ext uri="{FF2B5EF4-FFF2-40B4-BE49-F238E27FC236}">
              <a16:creationId xmlns:a16="http://schemas.microsoft.com/office/drawing/2014/main" id="{00000000-0008-0000-0800-0000D3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46" name="TextBox 1">
          <a:extLst>
            <a:ext uri="{FF2B5EF4-FFF2-40B4-BE49-F238E27FC236}">
              <a16:creationId xmlns:a16="http://schemas.microsoft.com/office/drawing/2014/main" id="{00000000-0008-0000-0800-0000D4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47" name="TextBox 1773">
          <a:extLst>
            <a:ext uri="{FF2B5EF4-FFF2-40B4-BE49-F238E27FC236}">
              <a16:creationId xmlns:a16="http://schemas.microsoft.com/office/drawing/2014/main" id="{00000000-0008-0000-0800-0000D5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48" name="TextBox 1774">
          <a:extLst>
            <a:ext uri="{FF2B5EF4-FFF2-40B4-BE49-F238E27FC236}">
              <a16:creationId xmlns:a16="http://schemas.microsoft.com/office/drawing/2014/main" id="{00000000-0008-0000-0800-0000D6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49" name="TextBox 1775">
          <a:extLst>
            <a:ext uri="{FF2B5EF4-FFF2-40B4-BE49-F238E27FC236}">
              <a16:creationId xmlns:a16="http://schemas.microsoft.com/office/drawing/2014/main" id="{00000000-0008-0000-0800-0000D7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50" name="TextBox 1776">
          <a:extLst>
            <a:ext uri="{FF2B5EF4-FFF2-40B4-BE49-F238E27FC236}">
              <a16:creationId xmlns:a16="http://schemas.microsoft.com/office/drawing/2014/main" id="{00000000-0008-0000-0800-0000D8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51" name="TextBox 1">
          <a:extLst>
            <a:ext uri="{FF2B5EF4-FFF2-40B4-BE49-F238E27FC236}">
              <a16:creationId xmlns:a16="http://schemas.microsoft.com/office/drawing/2014/main" id="{00000000-0008-0000-0800-0000D9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52" name="TextBox 1778">
          <a:extLst>
            <a:ext uri="{FF2B5EF4-FFF2-40B4-BE49-F238E27FC236}">
              <a16:creationId xmlns:a16="http://schemas.microsoft.com/office/drawing/2014/main" id="{00000000-0008-0000-0800-0000DA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53" name="TextBox 1779">
          <a:extLst>
            <a:ext uri="{FF2B5EF4-FFF2-40B4-BE49-F238E27FC236}">
              <a16:creationId xmlns:a16="http://schemas.microsoft.com/office/drawing/2014/main" id="{00000000-0008-0000-0800-0000DB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54" name="TextBox 1">
          <a:extLst>
            <a:ext uri="{FF2B5EF4-FFF2-40B4-BE49-F238E27FC236}">
              <a16:creationId xmlns:a16="http://schemas.microsoft.com/office/drawing/2014/main" id="{00000000-0008-0000-0800-0000DC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55" name="TextBox 1781">
          <a:extLst>
            <a:ext uri="{FF2B5EF4-FFF2-40B4-BE49-F238E27FC236}">
              <a16:creationId xmlns:a16="http://schemas.microsoft.com/office/drawing/2014/main" id="{00000000-0008-0000-0800-0000DD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56" name="TextBox 1782">
          <a:extLst>
            <a:ext uri="{FF2B5EF4-FFF2-40B4-BE49-F238E27FC236}">
              <a16:creationId xmlns:a16="http://schemas.microsoft.com/office/drawing/2014/main" id="{00000000-0008-0000-0800-0000DE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57" name="TextBox 1783">
          <a:extLst>
            <a:ext uri="{FF2B5EF4-FFF2-40B4-BE49-F238E27FC236}">
              <a16:creationId xmlns:a16="http://schemas.microsoft.com/office/drawing/2014/main" id="{00000000-0008-0000-0800-0000DF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58" name="TextBox 1784">
          <a:extLst>
            <a:ext uri="{FF2B5EF4-FFF2-40B4-BE49-F238E27FC236}">
              <a16:creationId xmlns:a16="http://schemas.microsoft.com/office/drawing/2014/main" id="{00000000-0008-0000-0800-0000E0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59" name="TextBox 1">
          <a:extLst>
            <a:ext uri="{FF2B5EF4-FFF2-40B4-BE49-F238E27FC236}">
              <a16:creationId xmlns:a16="http://schemas.microsoft.com/office/drawing/2014/main" id="{00000000-0008-0000-0800-0000E1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60" name="TextBox 1786">
          <a:extLst>
            <a:ext uri="{FF2B5EF4-FFF2-40B4-BE49-F238E27FC236}">
              <a16:creationId xmlns:a16="http://schemas.microsoft.com/office/drawing/2014/main" id="{00000000-0008-0000-0800-0000E2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61" name="TextBox 1787">
          <a:extLst>
            <a:ext uri="{FF2B5EF4-FFF2-40B4-BE49-F238E27FC236}">
              <a16:creationId xmlns:a16="http://schemas.microsoft.com/office/drawing/2014/main" id="{00000000-0008-0000-0800-0000E3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62" name="TextBox 1">
          <a:extLst>
            <a:ext uri="{FF2B5EF4-FFF2-40B4-BE49-F238E27FC236}">
              <a16:creationId xmlns:a16="http://schemas.microsoft.com/office/drawing/2014/main" id="{00000000-0008-0000-0800-0000E4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63" name="TextBox 1789">
          <a:extLst>
            <a:ext uri="{FF2B5EF4-FFF2-40B4-BE49-F238E27FC236}">
              <a16:creationId xmlns:a16="http://schemas.microsoft.com/office/drawing/2014/main" id="{00000000-0008-0000-0800-0000E5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64" name="TextBox 1790">
          <a:extLst>
            <a:ext uri="{FF2B5EF4-FFF2-40B4-BE49-F238E27FC236}">
              <a16:creationId xmlns:a16="http://schemas.microsoft.com/office/drawing/2014/main" id="{00000000-0008-0000-0800-0000E6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65" name="TextBox 1791">
          <a:extLst>
            <a:ext uri="{FF2B5EF4-FFF2-40B4-BE49-F238E27FC236}">
              <a16:creationId xmlns:a16="http://schemas.microsoft.com/office/drawing/2014/main" id="{00000000-0008-0000-0800-0000E7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66" name="TextBox 1792">
          <a:extLst>
            <a:ext uri="{FF2B5EF4-FFF2-40B4-BE49-F238E27FC236}">
              <a16:creationId xmlns:a16="http://schemas.microsoft.com/office/drawing/2014/main" id="{00000000-0008-0000-0800-0000E8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67" name="TextBox 1">
          <a:extLst>
            <a:ext uri="{FF2B5EF4-FFF2-40B4-BE49-F238E27FC236}">
              <a16:creationId xmlns:a16="http://schemas.microsoft.com/office/drawing/2014/main" id="{00000000-0008-0000-0800-0000E9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231774"/>
    <xdr:sp macro="" textlink="">
      <xdr:nvSpPr>
        <xdr:cNvPr id="1268" name="TextBox 1794">
          <a:extLst>
            <a:ext uri="{FF2B5EF4-FFF2-40B4-BE49-F238E27FC236}">
              <a16:creationId xmlns:a16="http://schemas.microsoft.com/office/drawing/2014/main" id="{00000000-0008-0000-0800-0000EA280000}"/>
            </a:ext>
          </a:extLst>
        </xdr:cNvPr>
        <xdr:cNvSpPr txBox="1">
          <a:spLocks noChangeArrowheads="1"/>
        </xdr:cNvSpPr>
      </xdr:nvSpPr>
      <xdr:spPr bwMode="auto">
        <a:xfrm>
          <a:off x="3695700" y="16573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38100"/>
    <xdr:sp macro="" textlink="">
      <xdr:nvSpPr>
        <xdr:cNvPr id="1269" name="TextBox 1795">
          <a:extLst>
            <a:ext uri="{FF2B5EF4-FFF2-40B4-BE49-F238E27FC236}">
              <a16:creationId xmlns:a16="http://schemas.microsoft.com/office/drawing/2014/main" id="{00000000-0008-0000-0800-0000EB280000}"/>
            </a:ext>
          </a:extLst>
        </xdr:cNvPr>
        <xdr:cNvSpPr txBox="1">
          <a:spLocks noChangeArrowheads="1"/>
        </xdr:cNvSpPr>
      </xdr:nvSpPr>
      <xdr:spPr bwMode="auto">
        <a:xfrm>
          <a:off x="3695700" y="16573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38100"/>
    <xdr:sp macro="" textlink="">
      <xdr:nvSpPr>
        <xdr:cNvPr id="1270" name="TextBox 1796">
          <a:extLst>
            <a:ext uri="{FF2B5EF4-FFF2-40B4-BE49-F238E27FC236}">
              <a16:creationId xmlns:a16="http://schemas.microsoft.com/office/drawing/2014/main" id="{00000000-0008-0000-0800-0000EC280000}"/>
            </a:ext>
          </a:extLst>
        </xdr:cNvPr>
        <xdr:cNvSpPr txBox="1">
          <a:spLocks noChangeArrowheads="1"/>
        </xdr:cNvSpPr>
      </xdr:nvSpPr>
      <xdr:spPr bwMode="auto">
        <a:xfrm>
          <a:off x="3695700" y="16573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38100"/>
    <xdr:sp macro="" textlink="">
      <xdr:nvSpPr>
        <xdr:cNvPr id="1271" name="TextBox 1797">
          <a:extLst>
            <a:ext uri="{FF2B5EF4-FFF2-40B4-BE49-F238E27FC236}">
              <a16:creationId xmlns:a16="http://schemas.microsoft.com/office/drawing/2014/main" id="{00000000-0008-0000-0800-0000ED280000}"/>
            </a:ext>
          </a:extLst>
        </xdr:cNvPr>
        <xdr:cNvSpPr txBox="1">
          <a:spLocks noChangeArrowheads="1"/>
        </xdr:cNvSpPr>
      </xdr:nvSpPr>
      <xdr:spPr bwMode="auto">
        <a:xfrm>
          <a:off x="3695700" y="16573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72" name="TextBox 1798">
          <a:extLst>
            <a:ext uri="{FF2B5EF4-FFF2-40B4-BE49-F238E27FC236}">
              <a16:creationId xmlns:a16="http://schemas.microsoft.com/office/drawing/2014/main" id="{00000000-0008-0000-0800-0000EE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73" name="TextBox 1">
          <a:extLst>
            <a:ext uri="{FF2B5EF4-FFF2-40B4-BE49-F238E27FC236}">
              <a16:creationId xmlns:a16="http://schemas.microsoft.com/office/drawing/2014/main" id="{00000000-0008-0000-0800-0000EF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74" name="TextBox 1800">
          <a:extLst>
            <a:ext uri="{FF2B5EF4-FFF2-40B4-BE49-F238E27FC236}">
              <a16:creationId xmlns:a16="http://schemas.microsoft.com/office/drawing/2014/main" id="{00000000-0008-0000-0800-0000F0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75" name="TextBox 1801">
          <a:extLst>
            <a:ext uri="{FF2B5EF4-FFF2-40B4-BE49-F238E27FC236}">
              <a16:creationId xmlns:a16="http://schemas.microsoft.com/office/drawing/2014/main" id="{00000000-0008-0000-0800-0000F1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76" name="TextBox 1802">
          <a:extLst>
            <a:ext uri="{FF2B5EF4-FFF2-40B4-BE49-F238E27FC236}">
              <a16:creationId xmlns:a16="http://schemas.microsoft.com/office/drawing/2014/main" id="{00000000-0008-0000-0800-0000F2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77" name="TextBox 1803">
          <a:extLst>
            <a:ext uri="{FF2B5EF4-FFF2-40B4-BE49-F238E27FC236}">
              <a16:creationId xmlns:a16="http://schemas.microsoft.com/office/drawing/2014/main" id="{00000000-0008-0000-0800-0000F3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78" name="TextBox 1">
          <a:extLst>
            <a:ext uri="{FF2B5EF4-FFF2-40B4-BE49-F238E27FC236}">
              <a16:creationId xmlns:a16="http://schemas.microsoft.com/office/drawing/2014/main" id="{00000000-0008-0000-0800-0000F4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79" name="TextBox 1805">
          <a:extLst>
            <a:ext uri="{FF2B5EF4-FFF2-40B4-BE49-F238E27FC236}">
              <a16:creationId xmlns:a16="http://schemas.microsoft.com/office/drawing/2014/main" id="{00000000-0008-0000-0800-0000F5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80" name="TextBox 1806">
          <a:extLst>
            <a:ext uri="{FF2B5EF4-FFF2-40B4-BE49-F238E27FC236}">
              <a16:creationId xmlns:a16="http://schemas.microsoft.com/office/drawing/2014/main" id="{00000000-0008-0000-0800-0000F6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81" name="TextBox 1">
          <a:extLst>
            <a:ext uri="{FF2B5EF4-FFF2-40B4-BE49-F238E27FC236}">
              <a16:creationId xmlns:a16="http://schemas.microsoft.com/office/drawing/2014/main" id="{00000000-0008-0000-0800-0000F7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82" name="TextBox 1808">
          <a:extLst>
            <a:ext uri="{FF2B5EF4-FFF2-40B4-BE49-F238E27FC236}">
              <a16:creationId xmlns:a16="http://schemas.microsoft.com/office/drawing/2014/main" id="{00000000-0008-0000-0800-0000F8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83" name="TextBox 1809">
          <a:extLst>
            <a:ext uri="{FF2B5EF4-FFF2-40B4-BE49-F238E27FC236}">
              <a16:creationId xmlns:a16="http://schemas.microsoft.com/office/drawing/2014/main" id="{00000000-0008-0000-0800-0000F9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84" name="TextBox 1810">
          <a:extLst>
            <a:ext uri="{FF2B5EF4-FFF2-40B4-BE49-F238E27FC236}">
              <a16:creationId xmlns:a16="http://schemas.microsoft.com/office/drawing/2014/main" id="{00000000-0008-0000-0800-0000FA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85" name="TextBox 1811">
          <a:extLst>
            <a:ext uri="{FF2B5EF4-FFF2-40B4-BE49-F238E27FC236}">
              <a16:creationId xmlns:a16="http://schemas.microsoft.com/office/drawing/2014/main" id="{00000000-0008-0000-0800-0000FB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86" name="TextBox 1">
          <a:extLst>
            <a:ext uri="{FF2B5EF4-FFF2-40B4-BE49-F238E27FC236}">
              <a16:creationId xmlns:a16="http://schemas.microsoft.com/office/drawing/2014/main" id="{00000000-0008-0000-0800-0000FC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87" name="TextBox 1813">
          <a:extLst>
            <a:ext uri="{FF2B5EF4-FFF2-40B4-BE49-F238E27FC236}">
              <a16:creationId xmlns:a16="http://schemas.microsoft.com/office/drawing/2014/main" id="{00000000-0008-0000-0800-0000FD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88" name="TextBox 1814">
          <a:extLst>
            <a:ext uri="{FF2B5EF4-FFF2-40B4-BE49-F238E27FC236}">
              <a16:creationId xmlns:a16="http://schemas.microsoft.com/office/drawing/2014/main" id="{00000000-0008-0000-0800-0000FE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89" name="TextBox 1">
          <a:extLst>
            <a:ext uri="{FF2B5EF4-FFF2-40B4-BE49-F238E27FC236}">
              <a16:creationId xmlns:a16="http://schemas.microsoft.com/office/drawing/2014/main" id="{00000000-0008-0000-0800-0000FF28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90" name="TextBox 1816">
          <a:extLst>
            <a:ext uri="{FF2B5EF4-FFF2-40B4-BE49-F238E27FC236}">
              <a16:creationId xmlns:a16="http://schemas.microsoft.com/office/drawing/2014/main" id="{00000000-0008-0000-0800-00000029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91" name="TextBox 1817">
          <a:extLst>
            <a:ext uri="{FF2B5EF4-FFF2-40B4-BE49-F238E27FC236}">
              <a16:creationId xmlns:a16="http://schemas.microsoft.com/office/drawing/2014/main" id="{00000000-0008-0000-0800-00000129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92" name="TextBox 1818">
          <a:extLst>
            <a:ext uri="{FF2B5EF4-FFF2-40B4-BE49-F238E27FC236}">
              <a16:creationId xmlns:a16="http://schemas.microsoft.com/office/drawing/2014/main" id="{00000000-0008-0000-0800-00000229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93" name="TextBox 1819">
          <a:extLst>
            <a:ext uri="{FF2B5EF4-FFF2-40B4-BE49-F238E27FC236}">
              <a16:creationId xmlns:a16="http://schemas.microsoft.com/office/drawing/2014/main" id="{00000000-0008-0000-0800-00000329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94" name="TextBox 1">
          <a:extLst>
            <a:ext uri="{FF2B5EF4-FFF2-40B4-BE49-F238E27FC236}">
              <a16:creationId xmlns:a16="http://schemas.microsoft.com/office/drawing/2014/main" id="{00000000-0008-0000-0800-00000429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38100"/>
    <xdr:sp macro="" textlink="">
      <xdr:nvSpPr>
        <xdr:cNvPr id="1295" name="TextBox 1821">
          <a:extLst>
            <a:ext uri="{FF2B5EF4-FFF2-40B4-BE49-F238E27FC236}">
              <a16:creationId xmlns:a16="http://schemas.microsoft.com/office/drawing/2014/main" id="{00000000-0008-0000-0800-000005290000}"/>
            </a:ext>
          </a:extLst>
        </xdr:cNvPr>
        <xdr:cNvSpPr txBox="1">
          <a:spLocks noChangeArrowheads="1"/>
        </xdr:cNvSpPr>
      </xdr:nvSpPr>
      <xdr:spPr bwMode="auto">
        <a:xfrm>
          <a:off x="3695700" y="16573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247650" cy="231774"/>
    <xdr:sp macro="" textlink="">
      <xdr:nvSpPr>
        <xdr:cNvPr id="1296" name="TextBox 2224">
          <a:extLst>
            <a:ext uri="{FF2B5EF4-FFF2-40B4-BE49-F238E27FC236}">
              <a16:creationId xmlns:a16="http://schemas.microsoft.com/office/drawing/2014/main" id="{00000000-0008-0000-0800-000006290000}"/>
            </a:ext>
          </a:extLst>
        </xdr:cNvPr>
        <xdr:cNvSpPr txBox="1">
          <a:spLocks noChangeArrowheads="1"/>
        </xdr:cNvSpPr>
      </xdr:nvSpPr>
      <xdr:spPr bwMode="auto">
        <a:xfrm>
          <a:off x="1704975" y="24298275"/>
          <a:ext cx="24765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297" name="TextBox 2225">
          <a:extLst>
            <a:ext uri="{FF2B5EF4-FFF2-40B4-BE49-F238E27FC236}">
              <a16:creationId xmlns:a16="http://schemas.microsoft.com/office/drawing/2014/main" id="{00000000-0008-0000-0800-000007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298" name="TextBox 2226">
          <a:extLst>
            <a:ext uri="{FF2B5EF4-FFF2-40B4-BE49-F238E27FC236}">
              <a16:creationId xmlns:a16="http://schemas.microsoft.com/office/drawing/2014/main" id="{00000000-0008-0000-0800-000008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299" name="TextBox 2227">
          <a:extLst>
            <a:ext uri="{FF2B5EF4-FFF2-40B4-BE49-F238E27FC236}">
              <a16:creationId xmlns:a16="http://schemas.microsoft.com/office/drawing/2014/main" id="{00000000-0008-0000-0800-000009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00" name="TextBox 2228">
          <a:extLst>
            <a:ext uri="{FF2B5EF4-FFF2-40B4-BE49-F238E27FC236}">
              <a16:creationId xmlns:a16="http://schemas.microsoft.com/office/drawing/2014/main" id="{00000000-0008-0000-0800-00000A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01" name="TextBox 2229">
          <a:extLst>
            <a:ext uri="{FF2B5EF4-FFF2-40B4-BE49-F238E27FC236}">
              <a16:creationId xmlns:a16="http://schemas.microsoft.com/office/drawing/2014/main" id="{00000000-0008-0000-0800-00000B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02" name="TextBox 2230">
          <a:extLst>
            <a:ext uri="{FF2B5EF4-FFF2-40B4-BE49-F238E27FC236}">
              <a16:creationId xmlns:a16="http://schemas.microsoft.com/office/drawing/2014/main" id="{00000000-0008-0000-0800-00000C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247650" cy="231774"/>
    <xdr:sp macro="" textlink="">
      <xdr:nvSpPr>
        <xdr:cNvPr id="1303" name="TextBox 2231">
          <a:extLst>
            <a:ext uri="{FF2B5EF4-FFF2-40B4-BE49-F238E27FC236}">
              <a16:creationId xmlns:a16="http://schemas.microsoft.com/office/drawing/2014/main" id="{00000000-0008-0000-0800-00000D290000}"/>
            </a:ext>
          </a:extLst>
        </xdr:cNvPr>
        <xdr:cNvSpPr txBox="1">
          <a:spLocks noChangeArrowheads="1"/>
        </xdr:cNvSpPr>
      </xdr:nvSpPr>
      <xdr:spPr bwMode="auto">
        <a:xfrm>
          <a:off x="1704975" y="24298275"/>
          <a:ext cx="24765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04" name="TextBox 2232">
          <a:extLst>
            <a:ext uri="{FF2B5EF4-FFF2-40B4-BE49-F238E27FC236}">
              <a16:creationId xmlns:a16="http://schemas.microsoft.com/office/drawing/2014/main" id="{00000000-0008-0000-0800-00000E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05" name="TextBox 2233">
          <a:extLst>
            <a:ext uri="{FF2B5EF4-FFF2-40B4-BE49-F238E27FC236}">
              <a16:creationId xmlns:a16="http://schemas.microsoft.com/office/drawing/2014/main" id="{00000000-0008-0000-0800-00000F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06" name="TextBox 2234">
          <a:extLst>
            <a:ext uri="{FF2B5EF4-FFF2-40B4-BE49-F238E27FC236}">
              <a16:creationId xmlns:a16="http://schemas.microsoft.com/office/drawing/2014/main" id="{00000000-0008-0000-0800-000010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07" name="TextBox 2235">
          <a:extLst>
            <a:ext uri="{FF2B5EF4-FFF2-40B4-BE49-F238E27FC236}">
              <a16:creationId xmlns:a16="http://schemas.microsoft.com/office/drawing/2014/main" id="{00000000-0008-0000-0800-000011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08" name="TextBox 2236">
          <a:extLst>
            <a:ext uri="{FF2B5EF4-FFF2-40B4-BE49-F238E27FC236}">
              <a16:creationId xmlns:a16="http://schemas.microsoft.com/office/drawing/2014/main" id="{00000000-0008-0000-0800-000012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09" name="TextBox 2237">
          <a:extLst>
            <a:ext uri="{FF2B5EF4-FFF2-40B4-BE49-F238E27FC236}">
              <a16:creationId xmlns:a16="http://schemas.microsoft.com/office/drawing/2014/main" id="{00000000-0008-0000-0800-000013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10" name="TextBox 2238">
          <a:extLst>
            <a:ext uri="{FF2B5EF4-FFF2-40B4-BE49-F238E27FC236}">
              <a16:creationId xmlns:a16="http://schemas.microsoft.com/office/drawing/2014/main" id="{00000000-0008-0000-0800-000014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11" name="TextBox 2239">
          <a:extLst>
            <a:ext uri="{FF2B5EF4-FFF2-40B4-BE49-F238E27FC236}">
              <a16:creationId xmlns:a16="http://schemas.microsoft.com/office/drawing/2014/main" id="{00000000-0008-0000-0800-000015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247650" cy="231774"/>
    <xdr:sp macro="" textlink="">
      <xdr:nvSpPr>
        <xdr:cNvPr id="1312" name="TextBox 2240">
          <a:extLst>
            <a:ext uri="{FF2B5EF4-FFF2-40B4-BE49-F238E27FC236}">
              <a16:creationId xmlns:a16="http://schemas.microsoft.com/office/drawing/2014/main" id="{00000000-0008-0000-0800-000016290000}"/>
            </a:ext>
          </a:extLst>
        </xdr:cNvPr>
        <xdr:cNvSpPr txBox="1">
          <a:spLocks noChangeArrowheads="1"/>
        </xdr:cNvSpPr>
      </xdr:nvSpPr>
      <xdr:spPr bwMode="auto">
        <a:xfrm>
          <a:off x="1704975" y="24298275"/>
          <a:ext cx="24765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13" name="TextBox 2241">
          <a:extLst>
            <a:ext uri="{FF2B5EF4-FFF2-40B4-BE49-F238E27FC236}">
              <a16:creationId xmlns:a16="http://schemas.microsoft.com/office/drawing/2014/main" id="{00000000-0008-0000-0800-000017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14" name="TextBox 2242">
          <a:extLst>
            <a:ext uri="{FF2B5EF4-FFF2-40B4-BE49-F238E27FC236}">
              <a16:creationId xmlns:a16="http://schemas.microsoft.com/office/drawing/2014/main" id="{00000000-0008-0000-0800-000018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15" name="TextBox 2243">
          <a:extLst>
            <a:ext uri="{FF2B5EF4-FFF2-40B4-BE49-F238E27FC236}">
              <a16:creationId xmlns:a16="http://schemas.microsoft.com/office/drawing/2014/main" id="{00000000-0008-0000-0800-000019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16" name="TextBox 2244">
          <a:extLst>
            <a:ext uri="{FF2B5EF4-FFF2-40B4-BE49-F238E27FC236}">
              <a16:creationId xmlns:a16="http://schemas.microsoft.com/office/drawing/2014/main" id="{00000000-0008-0000-0800-00001A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17" name="TextBox 2245">
          <a:extLst>
            <a:ext uri="{FF2B5EF4-FFF2-40B4-BE49-F238E27FC236}">
              <a16:creationId xmlns:a16="http://schemas.microsoft.com/office/drawing/2014/main" id="{00000000-0008-0000-0800-00001B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18" name="TextBox 2246">
          <a:extLst>
            <a:ext uri="{FF2B5EF4-FFF2-40B4-BE49-F238E27FC236}">
              <a16:creationId xmlns:a16="http://schemas.microsoft.com/office/drawing/2014/main" id="{00000000-0008-0000-0800-00001C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19" name="TextBox 2247">
          <a:extLst>
            <a:ext uri="{FF2B5EF4-FFF2-40B4-BE49-F238E27FC236}">
              <a16:creationId xmlns:a16="http://schemas.microsoft.com/office/drawing/2014/main" id="{00000000-0008-0000-0800-00001D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247650" cy="231774"/>
    <xdr:sp macro="" textlink="">
      <xdr:nvSpPr>
        <xdr:cNvPr id="1320" name="TextBox 2248">
          <a:extLst>
            <a:ext uri="{FF2B5EF4-FFF2-40B4-BE49-F238E27FC236}">
              <a16:creationId xmlns:a16="http://schemas.microsoft.com/office/drawing/2014/main" id="{00000000-0008-0000-0800-00001E290000}"/>
            </a:ext>
          </a:extLst>
        </xdr:cNvPr>
        <xdr:cNvSpPr txBox="1">
          <a:spLocks noChangeArrowheads="1"/>
        </xdr:cNvSpPr>
      </xdr:nvSpPr>
      <xdr:spPr bwMode="auto">
        <a:xfrm>
          <a:off x="1704975" y="24298275"/>
          <a:ext cx="24765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9375" cy="231774"/>
    <xdr:sp macro="" textlink="">
      <xdr:nvSpPr>
        <xdr:cNvPr id="1321" name="TextBox 2249">
          <a:extLst>
            <a:ext uri="{FF2B5EF4-FFF2-40B4-BE49-F238E27FC236}">
              <a16:creationId xmlns:a16="http://schemas.microsoft.com/office/drawing/2014/main" id="{00000000-0008-0000-0800-00001F290000}"/>
            </a:ext>
          </a:extLst>
        </xdr:cNvPr>
        <xdr:cNvSpPr txBox="1">
          <a:spLocks noChangeArrowheads="1"/>
        </xdr:cNvSpPr>
      </xdr:nvSpPr>
      <xdr:spPr bwMode="auto">
        <a:xfrm>
          <a:off x="3695700" y="24984075"/>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9375" cy="231774"/>
    <xdr:sp macro="" textlink="">
      <xdr:nvSpPr>
        <xdr:cNvPr id="1322" name="TextBox 2250">
          <a:extLst>
            <a:ext uri="{FF2B5EF4-FFF2-40B4-BE49-F238E27FC236}">
              <a16:creationId xmlns:a16="http://schemas.microsoft.com/office/drawing/2014/main" id="{00000000-0008-0000-0800-000020290000}"/>
            </a:ext>
          </a:extLst>
        </xdr:cNvPr>
        <xdr:cNvSpPr txBox="1">
          <a:spLocks noChangeArrowheads="1"/>
        </xdr:cNvSpPr>
      </xdr:nvSpPr>
      <xdr:spPr bwMode="auto">
        <a:xfrm>
          <a:off x="3695700" y="24984075"/>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9375" cy="231774"/>
    <xdr:sp macro="" textlink="">
      <xdr:nvSpPr>
        <xdr:cNvPr id="1323" name="TextBox 2251">
          <a:extLst>
            <a:ext uri="{FF2B5EF4-FFF2-40B4-BE49-F238E27FC236}">
              <a16:creationId xmlns:a16="http://schemas.microsoft.com/office/drawing/2014/main" id="{00000000-0008-0000-0800-000021290000}"/>
            </a:ext>
          </a:extLst>
        </xdr:cNvPr>
        <xdr:cNvSpPr txBox="1">
          <a:spLocks noChangeArrowheads="1"/>
        </xdr:cNvSpPr>
      </xdr:nvSpPr>
      <xdr:spPr bwMode="auto">
        <a:xfrm>
          <a:off x="3695700" y="24984075"/>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9375" cy="231774"/>
    <xdr:sp macro="" textlink="">
      <xdr:nvSpPr>
        <xdr:cNvPr id="1324" name="TextBox 2252">
          <a:extLst>
            <a:ext uri="{FF2B5EF4-FFF2-40B4-BE49-F238E27FC236}">
              <a16:creationId xmlns:a16="http://schemas.microsoft.com/office/drawing/2014/main" id="{00000000-0008-0000-0800-000022290000}"/>
            </a:ext>
          </a:extLst>
        </xdr:cNvPr>
        <xdr:cNvSpPr txBox="1">
          <a:spLocks noChangeArrowheads="1"/>
        </xdr:cNvSpPr>
      </xdr:nvSpPr>
      <xdr:spPr bwMode="auto">
        <a:xfrm>
          <a:off x="3695700" y="24984075"/>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9375" cy="231774"/>
    <xdr:sp macro="" textlink="">
      <xdr:nvSpPr>
        <xdr:cNvPr id="1325" name="TextBox 2253">
          <a:extLst>
            <a:ext uri="{FF2B5EF4-FFF2-40B4-BE49-F238E27FC236}">
              <a16:creationId xmlns:a16="http://schemas.microsoft.com/office/drawing/2014/main" id="{00000000-0008-0000-0800-000023290000}"/>
            </a:ext>
          </a:extLst>
        </xdr:cNvPr>
        <xdr:cNvSpPr txBox="1">
          <a:spLocks noChangeArrowheads="1"/>
        </xdr:cNvSpPr>
      </xdr:nvSpPr>
      <xdr:spPr bwMode="auto">
        <a:xfrm>
          <a:off x="3695700" y="24984075"/>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9375" cy="231774"/>
    <xdr:sp macro="" textlink="">
      <xdr:nvSpPr>
        <xdr:cNvPr id="1326" name="TextBox 2254">
          <a:extLst>
            <a:ext uri="{FF2B5EF4-FFF2-40B4-BE49-F238E27FC236}">
              <a16:creationId xmlns:a16="http://schemas.microsoft.com/office/drawing/2014/main" id="{00000000-0008-0000-0800-000024290000}"/>
            </a:ext>
          </a:extLst>
        </xdr:cNvPr>
        <xdr:cNvSpPr txBox="1">
          <a:spLocks noChangeArrowheads="1"/>
        </xdr:cNvSpPr>
      </xdr:nvSpPr>
      <xdr:spPr bwMode="auto">
        <a:xfrm>
          <a:off x="3695700" y="24984075"/>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27" name="TextBox 2255">
          <a:extLst>
            <a:ext uri="{FF2B5EF4-FFF2-40B4-BE49-F238E27FC236}">
              <a16:creationId xmlns:a16="http://schemas.microsoft.com/office/drawing/2014/main" id="{00000000-0008-0000-0800-000025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4"/>
    <xdr:sp macro="" textlink="">
      <xdr:nvSpPr>
        <xdr:cNvPr id="1328" name="TextBox 2256">
          <a:extLst>
            <a:ext uri="{FF2B5EF4-FFF2-40B4-BE49-F238E27FC236}">
              <a16:creationId xmlns:a16="http://schemas.microsoft.com/office/drawing/2014/main" id="{00000000-0008-0000-0800-000026290000}"/>
            </a:ext>
          </a:extLst>
        </xdr:cNvPr>
        <xdr:cNvSpPr txBox="1">
          <a:spLocks noChangeArrowheads="1"/>
        </xdr:cNvSpPr>
      </xdr:nvSpPr>
      <xdr:spPr bwMode="auto">
        <a:xfrm>
          <a:off x="3695700" y="24984075"/>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71</xdr:row>
      <xdr:rowOff>0</xdr:rowOff>
    </xdr:from>
    <xdr:ext cx="76200" cy="184150"/>
    <xdr:sp macro="" textlink="">
      <xdr:nvSpPr>
        <xdr:cNvPr id="1329" name="TextBox 2341">
          <a:extLst>
            <a:ext uri="{FF2B5EF4-FFF2-40B4-BE49-F238E27FC236}">
              <a16:creationId xmlns:a16="http://schemas.microsoft.com/office/drawing/2014/main" id="{00000000-0008-0000-0800-000027290000}"/>
            </a:ext>
          </a:extLst>
        </xdr:cNvPr>
        <xdr:cNvSpPr txBox="1">
          <a:spLocks noChangeArrowheads="1"/>
        </xdr:cNvSpPr>
      </xdr:nvSpPr>
      <xdr:spPr bwMode="auto">
        <a:xfrm>
          <a:off x="1704975" y="135255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71</xdr:row>
      <xdr:rowOff>0</xdr:rowOff>
    </xdr:from>
    <xdr:ext cx="85725" cy="184150"/>
    <xdr:sp macro="" textlink="">
      <xdr:nvSpPr>
        <xdr:cNvPr id="1330" name="TextBox 2342">
          <a:extLst>
            <a:ext uri="{FF2B5EF4-FFF2-40B4-BE49-F238E27FC236}">
              <a16:creationId xmlns:a16="http://schemas.microsoft.com/office/drawing/2014/main" id="{00000000-0008-0000-0800-000028290000}"/>
            </a:ext>
          </a:extLst>
        </xdr:cNvPr>
        <xdr:cNvSpPr txBox="1">
          <a:spLocks noChangeArrowheads="1"/>
        </xdr:cNvSpPr>
      </xdr:nvSpPr>
      <xdr:spPr bwMode="auto">
        <a:xfrm>
          <a:off x="3695700" y="13525500"/>
          <a:ext cx="8572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71</xdr:row>
      <xdr:rowOff>0</xdr:rowOff>
    </xdr:from>
    <xdr:ext cx="85725" cy="184150"/>
    <xdr:sp macro="" textlink="">
      <xdr:nvSpPr>
        <xdr:cNvPr id="1331" name="TextBox 2343">
          <a:extLst>
            <a:ext uri="{FF2B5EF4-FFF2-40B4-BE49-F238E27FC236}">
              <a16:creationId xmlns:a16="http://schemas.microsoft.com/office/drawing/2014/main" id="{00000000-0008-0000-0800-000029290000}"/>
            </a:ext>
          </a:extLst>
        </xdr:cNvPr>
        <xdr:cNvSpPr txBox="1">
          <a:spLocks noChangeArrowheads="1"/>
        </xdr:cNvSpPr>
      </xdr:nvSpPr>
      <xdr:spPr bwMode="auto">
        <a:xfrm>
          <a:off x="3695700" y="13525500"/>
          <a:ext cx="8572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71</xdr:row>
      <xdr:rowOff>0</xdr:rowOff>
    </xdr:from>
    <xdr:ext cx="85725" cy="184150"/>
    <xdr:sp macro="" textlink="">
      <xdr:nvSpPr>
        <xdr:cNvPr id="1332" name="TextBox 2344">
          <a:extLst>
            <a:ext uri="{FF2B5EF4-FFF2-40B4-BE49-F238E27FC236}">
              <a16:creationId xmlns:a16="http://schemas.microsoft.com/office/drawing/2014/main" id="{00000000-0008-0000-0800-00002A290000}"/>
            </a:ext>
          </a:extLst>
        </xdr:cNvPr>
        <xdr:cNvSpPr txBox="1">
          <a:spLocks noChangeArrowheads="1"/>
        </xdr:cNvSpPr>
      </xdr:nvSpPr>
      <xdr:spPr bwMode="auto">
        <a:xfrm>
          <a:off x="3695700" y="13525500"/>
          <a:ext cx="8572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71</xdr:row>
      <xdr:rowOff>0</xdr:rowOff>
    </xdr:from>
    <xdr:ext cx="76200" cy="184150"/>
    <xdr:sp macro="" textlink="">
      <xdr:nvSpPr>
        <xdr:cNvPr id="1333" name="TextBox 2345">
          <a:extLst>
            <a:ext uri="{FF2B5EF4-FFF2-40B4-BE49-F238E27FC236}">
              <a16:creationId xmlns:a16="http://schemas.microsoft.com/office/drawing/2014/main" id="{00000000-0008-0000-0800-00002B290000}"/>
            </a:ext>
          </a:extLst>
        </xdr:cNvPr>
        <xdr:cNvSpPr txBox="1">
          <a:spLocks noChangeArrowheads="1"/>
        </xdr:cNvSpPr>
      </xdr:nvSpPr>
      <xdr:spPr bwMode="auto">
        <a:xfrm>
          <a:off x="3695700" y="135255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87</xdr:row>
      <xdr:rowOff>0</xdr:rowOff>
    </xdr:from>
    <xdr:ext cx="76200" cy="193675"/>
    <xdr:sp macro="" textlink="">
      <xdr:nvSpPr>
        <xdr:cNvPr id="1334" name="TextBox 2346">
          <a:extLst>
            <a:ext uri="{FF2B5EF4-FFF2-40B4-BE49-F238E27FC236}">
              <a16:creationId xmlns:a16="http://schemas.microsoft.com/office/drawing/2014/main" id="{00000000-0008-0000-0800-00002C290000}"/>
            </a:ext>
          </a:extLst>
        </xdr:cNvPr>
        <xdr:cNvSpPr txBox="1">
          <a:spLocks noChangeArrowheads="1"/>
        </xdr:cNvSpPr>
      </xdr:nvSpPr>
      <xdr:spPr bwMode="auto">
        <a:xfrm>
          <a:off x="1704975" y="16573500"/>
          <a:ext cx="76200"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85725" cy="193675"/>
    <xdr:sp macro="" textlink="">
      <xdr:nvSpPr>
        <xdr:cNvPr id="1335" name="TextBox 2347">
          <a:extLst>
            <a:ext uri="{FF2B5EF4-FFF2-40B4-BE49-F238E27FC236}">
              <a16:creationId xmlns:a16="http://schemas.microsoft.com/office/drawing/2014/main" id="{00000000-0008-0000-0800-00002D290000}"/>
            </a:ext>
          </a:extLst>
        </xdr:cNvPr>
        <xdr:cNvSpPr txBox="1">
          <a:spLocks noChangeArrowheads="1"/>
        </xdr:cNvSpPr>
      </xdr:nvSpPr>
      <xdr:spPr bwMode="auto">
        <a:xfrm>
          <a:off x="3695700" y="16573500"/>
          <a:ext cx="85725"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85725" cy="193675"/>
    <xdr:sp macro="" textlink="">
      <xdr:nvSpPr>
        <xdr:cNvPr id="1336" name="TextBox 2348">
          <a:extLst>
            <a:ext uri="{FF2B5EF4-FFF2-40B4-BE49-F238E27FC236}">
              <a16:creationId xmlns:a16="http://schemas.microsoft.com/office/drawing/2014/main" id="{00000000-0008-0000-0800-00002E290000}"/>
            </a:ext>
          </a:extLst>
        </xdr:cNvPr>
        <xdr:cNvSpPr txBox="1">
          <a:spLocks noChangeArrowheads="1"/>
        </xdr:cNvSpPr>
      </xdr:nvSpPr>
      <xdr:spPr bwMode="auto">
        <a:xfrm>
          <a:off x="3695700" y="16573500"/>
          <a:ext cx="85725"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85725" cy="193675"/>
    <xdr:sp macro="" textlink="">
      <xdr:nvSpPr>
        <xdr:cNvPr id="1337" name="TextBox 2349">
          <a:extLst>
            <a:ext uri="{FF2B5EF4-FFF2-40B4-BE49-F238E27FC236}">
              <a16:creationId xmlns:a16="http://schemas.microsoft.com/office/drawing/2014/main" id="{00000000-0008-0000-0800-00002F290000}"/>
            </a:ext>
          </a:extLst>
        </xdr:cNvPr>
        <xdr:cNvSpPr txBox="1">
          <a:spLocks noChangeArrowheads="1"/>
        </xdr:cNvSpPr>
      </xdr:nvSpPr>
      <xdr:spPr bwMode="auto">
        <a:xfrm>
          <a:off x="3695700" y="16573500"/>
          <a:ext cx="85725"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93675"/>
    <xdr:sp macro="" textlink="">
      <xdr:nvSpPr>
        <xdr:cNvPr id="1338" name="TextBox 2350">
          <a:extLst>
            <a:ext uri="{FF2B5EF4-FFF2-40B4-BE49-F238E27FC236}">
              <a16:creationId xmlns:a16="http://schemas.microsoft.com/office/drawing/2014/main" id="{00000000-0008-0000-0800-000030290000}"/>
            </a:ext>
          </a:extLst>
        </xdr:cNvPr>
        <xdr:cNvSpPr txBox="1">
          <a:spLocks noChangeArrowheads="1"/>
        </xdr:cNvSpPr>
      </xdr:nvSpPr>
      <xdr:spPr bwMode="auto">
        <a:xfrm>
          <a:off x="3695700" y="16573500"/>
          <a:ext cx="76200"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85725" cy="114300"/>
    <xdr:sp macro="" textlink="">
      <xdr:nvSpPr>
        <xdr:cNvPr id="1339" name="TextBox 2351">
          <a:extLst>
            <a:ext uri="{FF2B5EF4-FFF2-40B4-BE49-F238E27FC236}">
              <a16:creationId xmlns:a16="http://schemas.microsoft.com/office/drawing/2014/main" id="{00000000-0008-0000-0800-000031290000}"/>
            </a:ext>
          </a:extLst>
        </xdr:cNvPr>
        <xdr:cNvSpPr txBox="1">
          <a:spLocks noChangeArrowheads="1"/>
        </xdr:cNvSpPr>
      </xdr:nvSpPr>
      <xdr:spPr bwMode="auto">
        <a:xfrm>
          <a:off x="3695700" y="21145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85725" cy="114300"/>
    <xdr:sp macro="" textlink="">
      <xdr:nvSpPr>
        <xdr:cNvPr id="1340" name="TextBox 2352">
          <a:extLst>
            <a:ext uri="{FF2B5EF4-FFF2-40B4-BE49-F238E27FC236}">
              <a16:creationId xmlns:a16="http://schemas.microsoft.com/office/drawing/2014/main" id="{00000000-0008-0000-0800-000032290000}"/>
            </a:ext>
          </a:extLst>
        </xdr:cNvPr>
        <xdr:cNvSpPr txBox="1">
          <a:spLocks noChangeArrowheads="1"/>
        </xdr:cNvSpPr>
      </xdr:nvSpPr>
      <xdr:spPr bwMode="auto">
        <a:xfrm>
          <a:off x="3695700" y="21145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85725" cy="114300"/>
    <xdr:sp macro="" textlink="">
      <xdr:nvSpPr>
        <xdr:cNvPr id="1341" name="TextBox 2353">
          <a:extLst>
            <a:ext uri="{FF2B5EF4-FFF2-40B4-BE49-F238E27FC236}">
              <a16:creationId xmlns:a16="http://schemas.microsoft.com/office/drawing/2014/main" id="{00000000-0008-0000-0800-000033290000}"/>
            </a:ext>
          </a:extLst>
        </xdr:cNvPr>
        <xdr:cNvSpPr txBox="1">
          <a:spLocks noChangeArrowheads="1"/>
        </xdr:cNvSpPr>
      </xdr:nvSpPr>
      <xdr:spPr bwMode="auto">
        <a:xfrm>
          <a:off x="3695700" y="21145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114300"/>
    <xdr:sp macro="" textlink="">
      <xdr:nvSpPr>
        <xdr:cNvPr id="1342" name="TextBox 2354">
          <a:extLst>
            <a:ext uri="{FF2B5EF4-FFF2-40B4-BE49-F238E27FC236}">
              <a16:creationId xmlns:a16="http://schemas.microsoft.com/office/drawing/2014/main" id="{00000000-0008-0000-0800-000034290000}"/>
            </a:ext>
          </a:extLst>
        </xdr:cNvPr>
        <xdr:cNvSpPr txBox="1">
          <a:spLocks noChangeArrowheads="1"/>
        </xdr:cNvSpPr>
      </xdr:nvSpPr>
      <xdr:spPr bwMode="auto">
        <a:xfrm>
          <a:off x="3695700" y="21145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111</xdr:row>
      <xdr:rowOff>114300</xdr:rowOff>
    </xdr:from>
    <xdr:ext cx="247650" cy="184150"/>
    <xdr:sp macro="" textlink="">
      <xdr:nvSpPr>
        <xdr:cNvPr id="1343" name="TextBox 2355">
          <a:extLst>
            <a:ext uri="{FF2B5EF4-FFF2-40B4-BE49-F238E27FC236}">
              <a16:creationId xmlns:a16="http://schemas.microsoft.com/office/drawing/2014/main" id="{00000000-0008-0000-0800-000035290000}"/>
            </a:ext>
          </a:extLst>
        </xdr:cNvPr>
        <xdr:cNvSpPr txBox="1">
          <a:spLocks noChangeArrowheads="1"/>
        </xdr:cNvSpPr>
      </xdr:nvSpPr>
      <xdr:spPr bwMode="auto">
        <a:xfrm>
          <a:off x="1704975" y="21259800"/>
          <a:ext cx="2476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44" name="TextBox 2356">
          <a:extLst>
            <a:ext uri="{FF2B5EF4-FFF2-40B4-BE49-F238E27FC236}">
              <a16:creationId xmlns:a16="http://schemas.microsoft.com/office/drawing/2014/main" id="{00000000-0008-0000-0800-000036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45" name="TextBox 2357">
          <a:extLst>
            <a:ext uri="{FF2B5EF4-FFF2-40B4-BE49-F238E27FC236}">
              <a16:creationId xmlns:a16="http://schemas.microsoft.com/office/drawing/2014/main" id="{00000000-0008-0000-0800-000037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46" name="TextBox 2358">
          <a:extLst>
            <a:ext uri="{FF2B5EF4-FFF2-40B4-BE49-F238E27FC236}">
              <a16:creationId xmlns:a16="http://schemas.microsoft.com/office/drawing/2014/main" id="{00000000-0008-0000-0800-000038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47" name="TextBox 2359">
          <a:extLst>
            <a:ext uri="{FF2B5EF4-FFF2-40B4-BE49-F238E27FC236}">
              <a16:creationId xmlns:a16="http://schemas.microsoft.com/office/drawing/2014/main" id="{00000000-0008-0000-0800-000039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48" name="TextBox 2360">
          <a:extLst>
            <a:ext uri="{FF2B5EF4-FFF2-40B4-BE49-F238E27FC236}">
              <a16:creationId xmlns:a16="http://schemas.microsoft.com/office/drawing/2014/main" id="{00000000-0008-0000-0800-00003A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49" name="TextBox 2361">
          <a:extLst>
            <a:ext uri="{FF2B5EF4-FFF2-40B4-BE49-F238E27FC236}">
              <a16:creationId xmlns:a16="http://schemas.microsoft.com/office/drawing/2014/main" id="{00000000-0008-0000-0800-00003B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111</xdr:row>
      <xdr:rowOff>114300</xdr:rowOff>
    </xdr:from>
    <xdr:ext cx="247650" cy="184150"/>
    <xdr:sp macro="" textlink="">
      <xdr:nvSpPr>
        <xdr:cNvPr id="1350" name="TextBox 2362">
          <a:extLst>
            <a:ext uri="{FF2B5EF4-FFF2-40B4-BE49-F238E27FC236}">
              <a16:creationId xmlns:a16="http://schemas.microsoft.com/office/drawing/2014/main" id="{00000000-0008-0000-0800-00003C290000}"/>
            </a:ext>
          </a:extLst>
        </xdr:cNvPr>
        <xdr:cNvSpPr txBox="1">
          <a:spLocks noChangeArrowheads="1"/>
        </xdr:cNvSpPr>
      </xdr:nvSpPr>
      <xdr:spPr bwMode="auto">
        <a:xfrm>
          <a:off x="1704975" y="21259800"/>
          <a:ext cx="2476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51" name="TextBox 2363">
          <a:extLst>
            <a:ext uri="{FF2B5EF4-FFF2-40B4-BE49-F238E27FC236}">
              <a16:creationId xmlns:a16="http://schemas.microsoft.com/office/drawing/2014/main" id="{00000000-0008-0000-0800-00003D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52" name="TextBox 2364">
          <a:extLst>
            <a:ext uri="{FF2B5EF4-FFF2-40B4-BE49-F238E27FC236}">
              <a16:creationId xmlns:a16="http://schemas.microsoft.com/office/drawing/2014/main" id="{00000000-0008-0000-0800-00003E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53" name="TextBox 2365">
          <a:extLst>
            <a:ext uri="{FF2B5EF4-FFF2-40B4-BE49-F238E27FC236}">
              <a16:creationId xmlns:a16="http://schemas.microsoft.com/office/drawing/2014/main" id="{00000000-0008-0000-0800-00003F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54" name="TextBox 2366">
          <a:extLst>
            <a:ext uri="{FF2B5EF4-FFF2-40B4-BE49-F238E27FC236}">
              <a16:creationId xmlns:a16="http://schemas.microsoft.com/office/drawing/2014/main" id="{00000000-0008-0000-0800-000040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55" name="TextBox 2367">
          <a:extLst>
            <a:ext uri="{FF2B5EF4-FFF2-40B4-BE49-F238E27FC236}">
              <a16:creationId xmlns:a16="http://schemas.microsoft.com/office/drawing/2014/main" id="{00000000-0008-0000-0800-000041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56" name="TextBox 2368">
          <a:extLst>
            <a:ext uri="{FF2B5EF4-FFF2-40B4-BE49-F238E27FC236}">
              <a16:creationId xmlns:a16="http://schemas.microsoft.com/office/drawing/2014/main" id="{00000000-0008-0000-0800-000042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57" name="TextBox 2369">
          <a:extLst>
            <a:ext uri="{FF2B5EF4-FFF2-40B4-BE49-F238E27FC236}">
              <a16:creationId xmlns:a16="http://schemas.microsoft.com/office/drawing/2014/main" id="{00000000-0008-0000-0800-000043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114300</xdr:rowOff>
    </xdr:from>
    <xdr:ext cx="76200" cy="184150"/>
    <xdr:sp macro="" textlink="">
      <xdr:nvSpPr>
        <xdr:cNvPr id="1358" name="TextBox 2370">
          <a:extLst>
            <a:ext uri="{FF2B5EF4-FFF2-40B4-BE49-F238E27FC236}">
              <a16:creationId xmlns:a16="http://schemas.microsoft.com/office/drawing/2014/main" id="{00000000-0008-0000-0800-000044290000}"/>
            </a:ext>
          </a:extLst>
        </xdr:cNvPr>
        <xdr:cNvSpPr txBox="1">
          <a:spLocks noChangeArrowheads="1"/>
        </xdr:cNvSpPr>
      </xdr:nvSpPr>
      <xdr:spPr bwMode="auto">
        <a:xfrm>
          <a:off x="3695700" y="212598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111</xdr:row>
      <xdr:rowOff>114300</xdr:rowOff>
    </xdr:from>
    <xdr:ext cx="247650" cy="184150"/>
    <xdr:sp macro="" textlink="">
      <xdr:nvSpPr>
        <xdr:cNvPr id="1359" name="TextBox 2371">
          <a:extLst>
            <a:ext uri="{FF2B5EF4-FFF2-40B4-BE49-F238E27FC236}">
              <a16:creationId xmlns:a16="http://schemas.microsoft.com/office/drawing/2014/main" id="{00000000-0008-0000-0800-000045290000}"/>
            </a:ext>
          </a:extLst>
        </xdr:cNvPr>
        <xdr:cNvSpPr txBox="1">
          <a:spLocks noChangeArrowheads="1"/>
        </xdr:cNvSpPr>
      </xdr:nvSpPr>
      <xdr:spPr bwMode="auto">
        <a:xfrm>
          <a:off x="1704975" y="21259800"/>
          <a:ext cx="2476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111</xdr:row>
      <xdr:rowOff>114300</xdr:rowOff>
    </xdr:from>
    <xdr:ext cx="247650" cy="184150"/>
    <xdr:sp macro="" textlink="">
      <xdr:nvSpPr>
        <xdr:cNvPr id="1360" name="TextBox 2372">
          <a:extLst>
            <a:ext uri="{FF2B5EF4-FFF2-40B4-BE49-F238E27FC236}">
              <a16:creationId xmlns:a16="http://schemas.microsoft.com/office/drawing/2014/main" id="{00000000-0008-0000-0800-000046290000}"/>
            </a:ext>
          </a:extLst>
        </xdr:cNvPr>
        <xdr:cNvSpPr txBox="1">
          <a:spLocks noChangeArrowheads="1"/>
        </xdr:cNvSpPr>
      </xdr:nvSpPr>
      <xdr:spPr bwMode="auto">
        <a:xfrm>
          <a:off x="1704975" y="21259800"/>
          <a:ext cx="2476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111</xdr:row>
      <xdr:rowOff>0</xdr:rowOff>
    </xdr:from>
    <xdr:ext cx="247650" cy="231774"/>
    <xdr:sp macro="" textlink="">
      <xdr:nvSpPr>
        <xdr:cNvPr id="1361" name="TextBox 2373">
          <a:extLst>
            <a:ext uri="{FF2B5EF4-FFF2-40B4-BE49-F238E27FC236}">
              <a16:creationId xmlns:a16="http://schemas.microsoft.com/office/drawing/2014/main" id="{00000000-0008-0000-0800-000047290000}"/>
            </a:ext>
          </a:extLst>
        </xdr:cNvPr>
        <xdr:cNvSpPr txBox="1">
          <a:spLocks noChangeArrowheads="1"/>
        </xdr:cNvSpPr>
      </xdr:nvSpPr>
      <xdr:spPr bwMode="auto">
        <a:xfrm>
          <a:off x="1704975" y="21145500"/>
          <a:ext cx="24765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62" name="TextBox 2374">
          <a:extLst>
            <a:ext uri="{FF2B5EF4-FFF2-40B4-BE49-F238E27FC236}">
              <a16:creationId xmlns:a16="http://schemas.microsoft.com/office/drawing/2014/main" id="{00000000-0008-0000-0800-000048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63" name="TextBox 2375">
          <a:extLst>
            <a:ext uri="{FF2B5EF4-FFF2-40B4-BE49-F238E27FC236}">
              <a16:creationId xmlns:a16="http://schemas.microsoft.com/office/drawing/2014/main" id="{00000000-0008-0000-0800-000049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64" name="TextBox 2376">
          <a:extLst>
            <a:ext uri="{FF2B5EF4-FFF2-40B4-BE49-F238E27FC236}">
              <a16:creationId xmlns:a16="http://schemas.microsoft.com/office/drawing/2014/main" id="{00000000-0008-0000-0800-00004A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65" name="TextBox 2377">
          <a:extLst>
            <a:ext uri="{FF2B5EF4-FFF2-40B4-BE49-F238E27FC236}">
              <a16:creationId xmlns:a16="http://schemas.microsoft.com/office/drawing/2014/main" id="{00000000-0008-0000-0800-00004B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66" name="TextBox 2378">
          <a:extLst>
            <a:ext uri="{FF2B5EF4-FFF2-40B4-BE49-F238E27FC236}">
              <a16:creationId xmlns:a16="http://schemas.microsoft.com/office/drawing/2014/main" id="{00000000-0008-0000-0800-00004C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67" name="TextBox 2379">
          <a:extLst>
            <a:ext uri="{FF2B5EF4-FFF2-40B4-BE49-F238E27FC236}">
              <a16:creationId xmlns:a16="http://schemas.microsoft.com/office/drawing/2014/main" id="{00000000-0008-0000-0800-00004D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111</xdr:row>
      <xdr:rowOff>0</xdr:rowOff>
    </xdr:from>
    <xdr:ext cx="247650" cy="231774"/>
    <xdr:sp macro="" textlink="">
      <xdr:nvSpPr>
        <xdr:cNvPr id="1368" name="TextBox 2380">
          <a:extLst>
            <a:ext uri="{FF2B5EF4-FFF2-40B4-BE49-F238E27FC236}">
              <a16:creationId xmlns:a16="http://schemas.microsoft.com/office/drawing/2014/main" id="{00000000-0008-0000-0800-00004E290000}"/>
            </a:ext>
          </a:extLst>
        </xdr:cNvPr>
        <xdr:cNvSpPr txBox="1">
          <a:spLocks noChangeArrowheads="1"/>
        </xdr:cNvSpPr>
      </xdr:nvSpPr>
      <xdr:spPr bwMode="auto">
        <a:xfrm>
          <a:off x="1704975" y="21145500"/>
          <a:ext cx="24765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69" name="TextBox 2381">
          <a:extLst>
            <a:ext uri="{FF2B5EF4-FFF2-40B4-BE49-F238E27FC236}">
              <a16:creationId xmlns:a16="http://schemas.microsoft.com/office/drawing/2014/main" id="{00000000-0008-0000-0800-00004F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70" name="TextBox 2382">
          <a:extLst>
            <a:ext uri="{FF2B5EF4-FFF2-40B4-BE49-F238E27FC236}">
              <a16:creationId xmlns:a16="http://schemas.microsoft.com/office/drawing/2014/main" id="{00000000-0008-0000-0800-000050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71" name="TextBox 2383">
          <a:extLst>
            <a:ext uri="{FF2B5EF4-FFF2-40B4-BE49-F238E27FC236}">
              <a16:creationId xmlns:a16="http://schemas.microsoft.com/office/drawing/2014/main" id="{00000000-0008-0000-0800-000051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72" name="TextBox 2384">
          <a:extLst>
            <a:ext uri="{FF2B5EF4-FFF2-40B4-BE49-F238E27FC236}">
              <a16:creationId xmlns:a16="http://schemas.microsoft.com/office/drawing/2014/main" id="{00000000-0008-0000-0800-000052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73" name="TextBox 2385">
          <a:extLst>
            <a:ext uri="{FF2B5EF4-FFF2-40B4-BE49-F238E27FC236}">
              <a16:creationId xmlns:a16="http://schemas.microsoft.com/office/drawing/2014/main" id="{00000000-0008-0000-0800-000053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74" name="TextBox 2386">
          <a:extLst>
            <a:ext uri="{FF2B5EF4-FFF2-40B4-BE49-F238E27FC236}">
              <a16:creationId xmlns:a16="http://schemas.microsoft.com/office/drawing/2014/main" id="{00000000-0008-0000-0800-000054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75" name="TextBox 2387">
          <a:extLst>
            <a:ext uri="{FF2B5EF4-FFF2-40B4-BE49-F238E27FC236}">
              <a16:creationId xmlns:a16="http://schemas.microsoft.com/office/drawing/2014/main" id="{00000000-0008-0000-0800-000055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76" name="TextBox 2388">
          <a:extLst>
            <a:ext uri="{FF2B5EF4-FFF2-40B4-BE49-F238E27FC236}">
              <a16:creationId xmlns:a16="http://schemas.microsoft.com/office/drawing/2014/main" id="{00000000-0008-0000-0800-000056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111</xdr:row>
      <xdr:rowOff>0</xdr:rowOff>
    </xdr:from>
    <xdr:ext cx="247650" cy="231774"/>
    <xdr:sp macro="" textlink="">
      <xdr:nvSpPr>
        <xdr:cNvPr id="1377" name="TextBox 2389">
          <a:extLst>
            <a:ext uri="{FF2B5EF4-FFF2-40B4-BE49-F238E27FC236}">
              <a16:creationId xmlns:a16="http://schemas.microsoft.com/office/drawing/2014/main" id="{00000000-0008-0000-0800-000057290000}"/>
            </a:ext>
          </a:extLst>
        </xdr:cNvPr>
        <xdr:cNvSpPr txBox="1">
          <a:spLocks noChangeArrowheads="1"/>
        </xdr:cNvSpPr>
      </xdr:nvSpPr>
      <xdr:spPr bwMode="auto">
        <a:xfrm>
          <a:off x="1704975" y="21145500"/>
          <a:ext cx="24765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78" name="TextBox 2390">
          <a:extLst>
            <a:ext uri="{FF2B5EF4-FFF2-40B4-BE49-F238E27FC236}">
              <a16:creationId xmlns:a16="http://schemas.microsoft.com/office/drawing/2014/main" id="{00000000-0008-0000-0800-000058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79" name="TextBox 2391">
          <a:extLst>
            <a:ext uri="{FF2B5EF4-FFF2-40B4-BE49-F238E27FC236}">
              <a16:creationId xmlns:a16="http://schemas.microsoft.com/office/drawing/2014/main" id="{00000000-0008-0000-0800-000059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80" name="TextBox 2392">
          <a:extLst>
            <a:ext uri="{FF2B5EF4-FFF2-40B4-BE49-F238E27FC236}">
              <a16:creationId xmlns:a16="http://schemas.microsoft.com/office/drawing/2014/main" id="{00000000-0008-0000-0800-00005A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81" name="TextBox 2393">
          <a:extLst>
            <a:ext uri="{FF2B5EF4-FFF2-40B4-BE49-F238E27FC236}">
              <a16:creationId xmlns:a16="http://schemas.microsoft.com/office/drawing/2014/main" id="{00000000-0008-0000-0800-00005B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82" name="TextBox 2394">
          <a:extLst>
            <a:ext uri="{FF2B5EF4-FFF2-40B4-BE49-F238E27FC236}">
              <a16:creationId xmlns:a16="http://schemas.microsoft.com/office/drawing/2014/main" id="{00000000-0008-0000-0800-00005C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83" name="TextBox 2395">
          <a:extLst>
            <a:ext uri="{FF2B5EF4-FFF2-40B4-BE49-F238E27FC236}">
              <a16:creationId xmlns:a16="http://schemas.microsoft.com/office/drawing/2014/main" id="{00000000-0008-0000-0800-00005D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84" name="TextBox 2396">
          <a:extLst>
            <a:ext uri="{FF2B5EF4-FFF2-40B4-BE49-F238E27FC236}">
              <a16:creationId xmlns:a16="http://schemas.microsoft.com/office/drawing/2014/main" id="{00000000-0008-0000-0800-00005E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111</xdr:row>
      <xdr:rowOff>0</xdr:rowOff>
    </xdr:from>
    <xdr:ext cx="247650" cy="231774"/>
    <xdr:sp macro="" textlink="">
      <xdr:nvSpPr>
        <xdr:cNvPr id="1385" name="TextBox 2397">
          <a:extLst>
            <a:ext uri="{FF2B5EF4-FFF2-40B4-BE49-F238E27FC236}">
              <a16:creationId xmlns:a16="http://schemas.microsoft.com/office/drawing/2014/main" id="{00000000-0008-0000-0800-00005F290000}"/>
            </a:ext>
          </a:extLst>
        </xdr:cNvPr>
        <xdr:cNvSpPr txBox="1">
          <a:spLocks noChangeArrowheads="1"/>
        </xdr:cNvSpPr>
      </xdr:nvSpPr>
      <xdr:spPr bwMode="auto">
        <a:xfrm>
          <a:off x="1704975" y="21145500"/>
          <a:ext cx="24765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9375" cy="231774"/>
    <xdr:sp macro="" textlink="">
      <xdr:nvSpPr>
        <xdr:cNvPr id="1386" name="TextBox 2398">
          <a:extLst>
            <a:ext uri="{FF2B5EF4-FFF2-40B4-BE49-F238E27FC236}">
              <a16:creationId xmlns:a16="http://schemas.microsoft.com/office/drawing/2014/main" id="{00000000-0008-0000-0800-000060290000}"/>
            </a:ext>
          </a:extLst>
        </xdr:cNvPr>
        <xdr:cNvSpPr txBox="1">
          <a:spLocks noChangeArrowheads="1"/>
        </xdr:cNvSpPr>
      </xdr:nvSpPr>
      <xdr:spPr bwMode="auto">
        <a:xfrm>
          <a:off x="3695700" y="21145500"/>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9375" cy="231774"/>
    <xdr:sp macro="" textlink="">
      <xdr:nvSpPr>
        <xdr:cNvPr id="1387" name="TextBox 2399">
          <a:extLst>
            <a:ext uri="{FF2B5EF4-FFF2-40B4-BE49-F238E27FC236}">
              <a16:creationId xmlns:a16="http://schemas.microsoft.com/office/drawing/2014/main" id="{00000000-0008-0000-0800-000061290000}"/>
            </a:ext>
          </a:extLst>
        </xdr:cNvPr>
        <xdr:cNvSpPr txBox="1">
          <a:spLocks noChangeArrowheads="1"/>
        </xdr:cNvSpPr>
      </xdr:nvSpPr>
      <xdr:spPr bwMode="auto">
        <a:xfrm>
          <a:off x="3695700" y="21145500"/>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9375" cy="231774"/>
    <xdr:sp macro="" textlink="">
      <xdr:nvSpPr>
        <xdr:cNvPr id="1388" name="TextBox 2400">
          <a:extLst>
            <a:ext uri="{FF2B5EF4-FFF2-40B4-BE49-F238E27FC236}">
              <a16:creationId xmlns:a16="http://schemas.microsoft.com/office/drawing/2014/main" id="{00000000-0008-0000-0800-000062290000}"/>
            </a:ext>
          </a:extLst>
        </xdr:cNvPr>
        <xdr:cNvSpPr txBox="1">
          <a:spLocks noChangeArrowheads="1"/>
        </xdr:cNvSpPr>
      </xdr:nvSpPr>
      <xdr:spPr bwMode="auto">
        <a:xfrm>
          <a:off x="3695700" y="21145500"/>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9375" cy="231774"/>
    <xdr:sp macro="" textlink="">
      <xdr:nvSpPr>
        <xdr:cNvPr id="1389" name="TextBox 2401">
          <a:extLst>
            <a:ext uri="{FF2B5EF4-FFF2-40B4-BE49-F238E27FC236}">
              <a16:creationId xmlns:a16="http://schemas.microsoft.com/office/drawing/2014/main" id="{00000000-0008-0000-0800-000063290000}"/>
            </a:ext>
          </a:extLst>
        </xdr:cNvPr>
        <xdr:cNvSpPr txBox="1">
          <a:spLocks noChangeArrowheads="1"/>
        </xdr:cNvSpPr>
      </xdr:nvSpPr>
      <xdr:spPr bwMode="auto">
        <a:xfrm>
          <a:off x="3695700" y="21145500"/>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9375" cy="231774"/>
    <xdr:sp macro="" textlink="">
      <xdr:nvSpPr>
        <xdr:cNvPr id="1390" name="TextBox 2402">
          <a:extLst>
            <a:ext uri="{FF2B5EF4-FFF2-40B4-BE49-F238E27FC236}">
              <a16:creationId xmlns:a16="http://schemas.microsoft.com/office/drawing/2014/main" id="{00000000-0008-0000-0800-000064290000}"/>
            </a:ext>
          </a:extLst>
        </xdr:cNvPr>
        <xdr:cNvSpPr txBox="1">
          <a:spLocks noChangeArrowheads="1"/>
        </xdr:cNvSpPr>
      </xdr:nvSpPr>
      <xdr:spPr bwMode="auto">
        <a:xfrm>
          <a:off x="3695700" y="21145500"/>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9375" cy="231774"/>
    <xdr:sp macro="" textlink="">
      <xdr:nvSpPr>
        <xdr:cNvPr id="1391" name="TextBox 2403">
          <a:extLst>
            <a:ext uri="{FF2B5EF4-FFF2-40B4-BE49-F238E27FC236}">
              <a16:creationId xmlns:a16="http://schemas.microsoft.com/office/drawing/2014/main" id="{00000000-0008-0000-0800-000065290000}"/>
            </a:ext>
          </a:extLst>
        </xdr:cNvPr>
        <xdr:cNvSpPr txBox="1">
          <a:spLocks noChangeArrowheads="1"/>
        </xdr:cNvSpPr>
      </xdr:nvSpPr>
      <xdr:spPr bwMode="auto">
        <a:xfrm>
          <a:off x="3695700" y="21145500"/>
          <a:ext cx="79375"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92" name="TextBox 2404">
          <a:extLst>
            <a:ext uri="{FF2B5EF4-FFF2-40B4-BE49-F238E27FC236}">
              <a16:creationId xmlns:a16="http://schemas.microsoft.com/office/drawing/2014/main" id="{00000000-0008-0000-0800-000066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111</xdr:row>
      <xdr:rowOff>0</xdr:rowOff>
    </xdr:from>
    <xdr:ext cx="76200" cy="231774"/>
    <xdr:sp macro="" textlink="">
      <xdr:nvSpPr>
        <xdr:cNvPr id="1393" name="TextBox 2405">
          <a:extLst>
            <a:ext uri="{FF2B5EF4-FFF2-40B4-BE49-F238E27FC236}">
              <a16:creationId xmlns:a16="http://schemas.microsoft.com/office/drawing/2014/main" id="{00000000-0008-0000-0800-000067290000}"/>
            </a:ext>
          </a:extLst>
        </xdr:cNvPr>
        <xdr:cNvSpPr txBox="1">
          <a:spLocks noChangeArrowheads="1"/>
        </xdr:cNvSpPr>
      </xdr:nvSpPr>
      <xdr:spPr bwMode="auto">
        <a:xfrm>
          <a:off x="3695700" y="21145500"/>
          <a:ext cx="76200"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1394" name="TextBox 2406">
          <a:extLst>
            <a:ext uri="{FF2B5EF4-FFF2-40B4-BE49-F238E27FC236}">
              <a16:creationId xmlns:a16="http://schemas.microsoft.com/office/drawing/2014/main" id="{00000000-0008-0000-0800-00006829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1395" name="TextBox 1">
          <a:extLst>
            <a:ext uri="{FF2B5EF4-FFF2-40B4-BE49-F238E27FC236}">
              <a16:creationId xmlns:a16="http://schemas.microsoft.com/office/drawing/2014/main" id="{00000000-0008-0000-0800-00006929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1396" name="TextBox 2408">
          <a:extLst>
            <a:ext uri="{FF2B5EF4-FFF2-40B4-BE49-F238E27FC236}">
              <a16:creationId xmlns:a16="http://schemas.microsoft.com/office/drawing/2014/main" id="{00000000-0008-0000-0800-00006A29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1397" name="TextBox 1">
          <a:extLst>
            <a:ext uri="{FF2B5EF4-FFF2-40B4-BE49-F238E27FC236}">
              <a16:creationId xmlns:a16="http://schemas.microsoft.com/office/drawing/2014/main" id="{00000000-0008-0000-0800-00006B29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398" name="TextBox 2410">
          <a:extLst>
            <a:ext uri="{FF2B5EF4-FFF2-40B4-BE49-F238E27FC236}">
              <a16:creationId xmlns:a16="http://schemas.microsoft.com/office/drawing/2014/main" id="{00000000-0008-0000-0800-00006C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399" name="TextBox 1">
          <a:extLst>
            <a:ext uri="{FF2B5EF4-FFF2-40B4-BE49-F238E27FC236}">
              <a16:creationId xmlns:a16="http://schemas.microsoft.com/office/drawing/2014/main" id="{00000000-0008-0000-0800-00006D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00" name="TextBox 2412">
          <a:extLst>
            <a:ext uri="{FF2B5EF4-FFF2-40B4-BE49-F238E27FC236}">
              <a16:creationId xmlns:a16="http://schemas.microsoft.com/office/drawing/2014/main" id="{00000000-0008-0000-0800-00006E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01" name="TextBox 1">
          <a:extLst>
            <a:ext uri="{FF2B5EF4-FFF2-40B4-BE49-F238E27FC236}">
              <a16:creationId xmlns:a16="http://schemas.microsoft.com/office/drawing/2014/main" id="{00000000-0008-0000-0800-00006F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1402" name="TextBox 2414">
          <a:extLst>
            <a:ext uri="{FF2B5EF4-FFF2-40B4-BE49-F238E27FC236}">
              <a16:creationId xmlns:a16="http://schemas.microsoft.com/office/drawing/2014/main" id="{00000000-0008-0000-0800-00007029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1403" name="TextBox 1">
          <a:extLst>
            <a:ext uri="{FF2B5EF4-FFF2-40B4-BE49-F238E27FC236}">
              <a16:creationId xmlns:a16="http://schemas.microsoft.com/office/drawing/2014/main" id="{00000000-0008-0000-0800-00007129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1404" name="TextBox 2416">
          <a:extLst>
            <a:ext uri="{FF2B5EF4-FFF2-40B4-BE49-F238E27FC236}">
              <a16:creationId xmlns:a16="http://schemas.microsoft.com/office/drawing/2014/main" id="{00000000-0008-0000-0800-00007229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1405" name="TextBox 1">
          <a:extLst>
            <a:ext uri="{FF2B5EF4-FFF2-40B4-BE49-F238E27FC236}">
              <a16:creationId xmlns:a16="http://schemas.microsoft.com/office/drawing/2014/main" id="{00000000-0008-0000-0800-00007329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06" name="TextBox 2418">
          <a:extLst>
            <a:ext uri="{FF2B5EF4-FFF2-40B4-BE49-F238E27FC236}">
              <a16:creationId xmlns:a16="http://schemas.microsoft.com/office/drawing/2014/main" id="{00000000-0008-0000-0800-000074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07" name="TextBox 1">
          <a:extLst>
            <a:ext uri="{FF2B5EF4-FFF2-40B4-BE49-F238E27FC236}">
              <a16:creationId xmlns:a16="http://schemas.microsoft.com/office/drawing/2014/main" id="{00000000-0008-0000-0800-000075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08" name="TextBox 2420">
          <a:extLst>
            <a:ext uri="{FF2B5EF4-FFF2-40B4-BE49-F238E27FC236}">
              <a16:creationId xmlns:a16="http://schemas.microsoft.com/office/drawing/2014/main" id="{00000000-0008-0000-0800-000076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09" name="TextBox 1">
          <a:extLst>
            <a:ext uri="{FF2B5EF4-FFF2-40B4-BE49-F238E27FC236}">
              <a16:creationId xmlns:a16="http://schemas.microsoft.com/office/drawing/2014/main" id="{00000000-0008-0000-0800-000077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10" name="TextBox 2422">
          <a:extLst>
            <a:ext uri="{FF2B5EF4-FFF2-40B4-BE49-F238E27FC236}">
              <a16:creationId xmlns:a16="http://schemas.microsoft.com/office/drawing/2014/main" id="{00000000-0008-0000-0800-000078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11" name="TextBox 2423">
          <a:extLst>
            <a:ext uri="{FF2B5EF4-FFF2-40B4-BE49-F238E27FC236}">
              <a16:creationId xmlns:a16="http://schemas.microsoft.com/office/drawing/2014/main" id="{00000000-0008-0000-0800-000079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12" name="TextBox 2424">
          <a:extLst>
            <a:ext uri="{FF2B5EF4-FFF2-40B4-BE49-F238E27FC236}">
              <a16:creationId xmlns:a16="http://schemas.microsoft.com/office/drawing/2014/main" id="{00000000-0008-0000-0800-00007A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13" name="TextBox 2425">
          <a:extLst>
            <a:ext uri="{FF2B5EF4-FFF2-40B4-BE49-F238E27FC236}">
              <a16:creationId xmlns:a16="http://schemas.microsoft.com/office/drawing/2014/main" id="{00000000-0008-0000-0800-00007B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14" name="TextBox 2426">
          <a:extLst>
            <a:ext uri="{FF2B5EF4-FFF2-40B4-BE49-F238E27FC236}">
              <a16:creationId xmlns:a16="http://schemas.microsoft.com/office/drawing/2014/main" id="{00000000-0008-0000-0800-00007C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15" name="TextBox 2427">
          <a:extLst>
            <a:ext uri="{FF2B5EF4-FFF2-40B4-BE49-F238E27FC236}">
              <a16:creationId xmlns:a16="http://schemas.microsoft.com/office/drawing/2014/main" id="{00000000-0008-0000-0800-00007D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16" name="TextBox 2428">
          <a:extLst>
            <a:ext uri="{FF2B5EF4-FFF2-40B4-BE49-F238E27FC236}">
              <a16:creationId xmlns:a16="http://schemas.microsoft.com/office/drawing/2014/main" id="{00000000-0008-0000-0800-00007E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17" name="TextBox 2429">
          <a:extLst>
            <a:ext uri="{FF2B5EF4-FFF2-40B4-BE49-F238E27FC236}">
              <a16:creationId xmlns:a16="http://schemas.microsoft.com/office/drawing/2014/main" id="{00000000-0008-0000-0800-00007F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18" name="TextBox 2430">
          <a:extLst>
            <a:ext uri="{FF2B5EF4-FFF2-40B4-BE49-F238E27FC236}">
              <a16:creationId xmlns:a16="http://schemas.microsoft.com/office/drawing/2014/main" id="{00000000-0008-0000-0800-000080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19" name="TextBox 2431">
          <a:extLst>
            <a:ext uri="{FF2B5EF4-FFF2-40B4-BE49-F238E27FC236}">
              <a16:creationId xmlns:a16="http://schemas.microsoft.com/office/drawing/2014/main" id="{00000000-0008-0000-0800-000081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20" name="TextBox 2432">
          <a:extLst>
            <a:ext uri="{FF2B5EF4-FFF2-40B4-BE49-F238E27FC236}">
              <a16:creationId xmlns:a16="http://schemas.microsoft.com/office/drawing/2014/main" id="{00000000-0008-0000-0800-000082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21" name="TextBox 2433">
          <a:extLst>
            <a:ext uri="{FF2B5EF4-FFF2-40B4-BE49-F238E27FC236}">
              <a16:creationId xmlns:a16="http://schemas.microsoft.com/office/drawing/2014/main" id="{00000000-0008-0000-0800-000083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22" name="TextBox 2434">
          <a:extLst>
            <a:ext uri="{FF2B5EF4-FFF2-40B4-BE49-F238E27FC236}">
              <a16:creationId xmlns:a16="http://schemas.microsoft.com/office/drawing/2014/main" id="{00000000-0008-0000-0800-000084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23" name="TextBox 2435">
          <a:extLst>
            <a:ext uri="{FF2B5EF4-FFF2-40B4-BE49-F238E27FC236}">
              <a16:creationId xmlns:a16="http://schemas.microsoft.com/office/drawing/2014/main" id="{00000000-0008-0000-0800-000085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24" name="TextBox 2436">
          <a:extLst>
            <a:ext uri="{FF2B5EF4-FFF2-40B4-BE49-F238E27FC236}">
              <a16:creationId xmlns:a16="http://schemas.microsoft.com/office/drawing/2014/main" id="{00000000-0008-0000-0800-000086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25" name="TextBox 2437">
          <a:extLst>
            <a:ext uri="{FF2B5EF4-FFF2-40B4-BE49-F238E27FC236}">
              <a16:creationId xmlns:a16="http://schemas.microsoft.com/office/drawing/2014/main" id="{00000000-0008-0000-0800-000087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26" name="TextBox 2438">
          <a:extLst>
            <a:ext uri="{FF2B5EF4-FFF2-40B4-BE49-F238E27FC236}">
              <a16:creationId xmlns:a16="http://schemas.microsoft.com/office/drawing/2014/main" id="{00000000-0008-0000-0800-000088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27" name="TextBox 2439">
          <a:extLst>
            <a:ext uri="{FF2B5EF4-FFF2-40B4-BE49-F238E27FC236}">
              <a16:creationId xmlns:a16="http://schemas.microsoft.com/office/drawing/2014/main" id="{00000000-0008-0000-0800-000089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28" name="TextBox 2440">
          <a:extLst>
            <a:ext uri="{FF2B5EF4-FFF2-40B4-BE49-F238E27FC236}">
              <a16:creationId xmlns:a16="http://schemas.microsoft.com/office/drawing/2014/main" id="{00000000-0008-0000-0800-00008A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29" name="TextBox 2441">
          <a:extLst>
            <a:ext uri="{FF2B5EF4-FFF2-40B4-BE49-F238E27FC236}">
              <a16:creationId xmlns:a16="http://schemas.microsoft.com/office/drawing/2014/main" id="{00000000-0008-0000-0800-00008B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30" name="TextBox 2442">
          <a:extLst>
            <a:ext uri="{FF2B5EF4-FFF2-40B4-BE49-F238E27FC236}">
              <a16:creationId xmlns:a16="http://schemas.microsoft.com/office/drawing/2014/main" id="{00000000-0008-0000-0800-00008C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31" name="TextBox 2443">
          <a:extLst>
            <a:ext uri="{FF2B5EF4-FFF2-40B4-BE49-F238E27FC236}">
              <a16:creationId xmlns:a16="http://schemas.microsoft.com/office/drawing/2014/main" id="{00000000-0008-0000-0800-00008D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32" name="TextBox 2444">
          <a:extLst>
            <a:ext uri="{FF2B5EF4-FFF2-40B4-BE49-F238E27FC236}">
              <a16:creationId xmlns:a16="http://schemas.microsoft.com/office/drawing/2014/main" id="{00000000-0008-0000-0800-00008E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33" name="TextBox 2445">
          <a:extLst>
            <a:ext uri="{FF2B5EF4-FFF2-40B4-BE49-F238E27FC236}">
              <a16:creationId xmlns:a16="http://schemas.microsoft.com/office/drawing/2014/main" id="{00000000-0008-0000-0800-00008F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34" name="TextBox 2446">
          <a:extLst>
            <a:ext uri="{FF2B5EF4-FFF2-40B4-BE49-F238E27FC236}">
              <a16:creationId xmlns:a16="http://schemas.microsoft.com/office/drawing/2014/main" id="{00000000-0008-0000-0800-000090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35" name="TextBox 2447">
          <a:extLst>
            <a:ext uri="{FF2B5EF4-FFF2-40B4-BE49-F238E27FC236}">
              <a16:creationId xmlns:a16="http://schemas.microsoft.com/office/drawing/2014/main" id="{00000000-0008-0000-0800-000091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436" name="TextBox 2448">
          <a:extLst>
            <a:ext uri="{FF2B5EF4-FFF2-40B4-BE49-F238E27FC236}">
              <a16:creationId xmlns:a16="http://schemas.microsoft.com/office/drawing/2014/main" id="{00000000-0008-0000-0800-00009229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37" name="TextBox 2449">
          <a:extLst>
            <a:ext uri="{FF2B5EF4-FFF2-40B4-BE49-F238E27FC236}">
              <a16:creationId xmlns:a16="http://schemas.microsoft.com/office/drawing/2014/main" id="{00000000-0008-0000-0800-000093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38" name="TextBox 1">
          <a:extLst>
            <a:ext uri="{FF2B5EF4-FFF2-40B4-BE49-F238E27FC236}">
              <a16:creationId xmlns:a16="http://schemas.microsoft.com/office/drawing/2014/main" id="{00000000-0008-0000-0800-000094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39" name="TextBox 2451">
          <a:extLst>
            <a:ext uri="{FF2B5EF4-FFF2-40B4-BE49-F238E27FC236}">
              <a16:creationId xmlns:a16="http://schemas.microsoft.com/office/drawing/2014/main" id="{00000000-0008-0000-0800-000095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40" name="TextBox 2452">
          <a:extLst>
            <a:ext uri="{FF2B5EF4-FFF2-40B4-BE49-F238E27FC236}">
              <a16:creationId xmlns:a16="http://schemas.microsoft.com/office/drawing/2014/main" id="{00000000-0008-0000-0800-000096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41" name="TextBox 2453">
          <a:extLst>
            <a:ext uri="{FF2B5EF4-FFF2-40B4-BE49-F238E27FC236}">
              <a16:creationId xmlns:a16="http://schemas.microsoft.com/office/drawing/2014/main" id="{00000000-0008-0000-0800-000097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42" name="TextBox 2454">
          <a:extLst>
            <a:ext uri="{FF2B5EF4-FFF2-40B4-BE49-F238E27FC236}">
              <a16:creationId xmlns:a16="http://schemas.microsoft.com/office/drawing/2014/main" id="{00000000-0008-0000-0800-000098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43" name="TextBox 1">
          <a:extLst>
            <a:ext uri="{FF2B5EF4-FFF2-40B4-BE49-F238E27FC236}">
              <a16:creationId xmlns:a16="http://schemas.microsoft.com/office/drawing/2014/main" id="{00000000-0008-0000-0800-000099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44" name="TextBox 2456">
          <a:extLst>
            <a:ext uri="{FF2B5EF4-FFF2-40B4-BE49-F238E27FC236}">
              <a16:creationId xmlns:a16="http://schemas.microsoft.com/office/drawing/2014/main" id="{00000000-0008-0000-0800-00009A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45" name="TextBox 2457">
          <a:extLst>
            <a:ext uri="{FF2B5EF4-FFF2-40B4-BE49-F238E27FC236}">
              <a16:creationId xmlns:a16="http://schemas.microsoft.com/office/drawing/2014/main" id="{00000000-0008-0000-0800-00009B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46" name="TextBox 1">
          <a:extLst>
            <a:ext uri="{FF2B5EF4-FFF2-40B4-BE49-F238E27FC236}">
              <a16:creationId xmlns:a16="http://schemas.microsoft.com/office/drawing/2014/main" id="{00000000-0008-0000-0800-00009C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47" name="TextBox 2459">
          <a:extLst>
            <a:ext uri="{FF2B5EF4-FFF2-40B4-BE49-F238E27FC236}">
              <a16:creationId xmlns:a16="http://schemas.microsoft.com/office/drawing/2014/main" id="{00000000-0008-0000-0800-00009D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48" name="TextBox 2460">
          <a:extLst>
            <a:ext uri="{FF2B5EF4-FFF2-40B4-BE49-F238E27FC236}">
              <a16:creationId xmlns:a16="http://schemas.microsoft.com/office/drawing/2014/main" id="{00000000-0008-0000-0800-00009E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49" name="TextBox 2461">
          <a:extLst>
            <a:ext uri="{FF2B5EF4-FFF2-40B4-BE49-F238E27FC236}">
              <a16:creationId xmlns:a16="http://schemas.microsoft.com/office/drawing/2014/main" id="{00000000-0008-0000-0800-00009F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50" name="TextBox 2462">
          <a:extLst>
            <a:ext uri="{FF2B5EF4-FFF2-40B4-BE49-F238E27FC236}">
              <a16:creationId xmlns:a16="http://schemas.microsoft.com/office/drawing/2014/main" id="{00000000-0008-0000-0800-0000A0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51" name="TextBox 1">
          <a:extLst>
            <a:ext uri="{FF2B5EF4-FFF2-40B4-BE49-F238E27FC236}">
              <a16:creationId xmlns:a16="http://schemas.microsoft.com/office/drawing/2014/main" id="{00000000-0008-0000-0800-0000A1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52" name="TextBox 2464">
          <a:extLst>
            <a:ext uri="{FF2B5EF4-FFF2-40B4-BE49-F238E27FC236}">
              <a16:creationId xmlns:a16="http://schemas.microsoft.com/office/drawing/2014/main" id="{00000000-0008-0000-0800-0000A2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53" name="TextBox 2465">
          <a:extLst>
            <a:ext uri="{FF2B5EF4-FFF2-40B4-BE49-F238E27FC236}">
              <a16:creationId xmlns:a16="http://schemas.microsoft.com/office/drawing/2014/main" id="{00000000-0008-0000-0800-0000A3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54" name="TextBox 1">
          <a:extLst>
            <a:ext uri="{FF2B5EF4-FFF2-40B4-BE49-F238E27FC236}">
              <a16:creationId xmlns:a16="http://schemas.microsoft.com/office/drawing/2014/main" id="{00000000-0008-0000-0800-0000A4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55" name="TextBox 2467">
          <a:extLst>
            <a:ext uri="{FF2B5EF4-FFF2-40B4-BE49-F238E27FC236}">
              <a16:creationId xmlns:a16="http://schemas.microsoft.com/office/drawing/2014/main" id="{00000000-0008-0000-0800-0000A5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56" name="TextBox 2468">
          <a:extLst>
            <a:ext uri="{FF2B5EF4-FFF2-40B4-BE49-F238E27FC236}">
              <a16:creationId xmlns:a16="http://schemas.microsoft.com/office/drawing/2014/main" id="{00000000-0008-0000-0800-0000A6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57" name="TextBox 2469">
          <a:extLst>
            <a:ext uri="{FF2B5EF4-FFF2-40B4-BE49-F238E27FC236}">
              <a16:creationId xmlns:a16="http://schemas.microsoft.com/office/drawing/2014/main" id="{00000000-0008-0000-0800-0000A7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58" name="TextBox 2470">
          <a:extLst>
            <a:ext uri="{FF2B5EF4-FFF2-40B4-BE49-F238E27FC236}">
              <a16:creationId xmlns:a16="http://schemas.microsoft.com/office/drawing/2014/main" id="{00000000-0008-0000-0800-0000A8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59" name="TextBox 1">
          <a:extLst>
            <a:ext uri="{FF2B5EF4-FFF2-40B4-BE49-F238E27FC236}">
              <a16:creationId xmlns:a16="http://schemas.microsoft.com/office/drawing/2014/main" id="{00000000-0008-0000-0800-0000A9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60" name="TextBox 2472">
          <a:extLst>
            <a:ext uri="{FF2B5EF4-FFF2-40B4-BE49-F238E27FC236}">
              <a16:creationId xmlns:a16="http://schemas.microsoft.com/office/drawing/2014/main" id="{00000000-0008-0000-0800-0000AA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61" name="TextBox 2473">
          <a:extLst>
            <a:ext uri="{FF2B5EF4-FFF2-40B4-BE49-F238E27FC236}">
              <a16:creationId xmlns:a16="http://schemas.microsoft.com/office/drawing/2014/main" id="{00000000-0008-0000-0800-0000AB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62" name="TextBox 1">
          <a:extLst>
            <a:ext uri="{FF2B5EF4-FFF2-40B4-BE49-F238E27FC236}">
              <a16:creationId xmlns:a16="http://schemas.microsoft.com/office/drawing/2014/main" id="{00000000-0008-0000-0800-0000AC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63" name="TextBox 2475">
          <a:extLst>
            <a:ext uri="{FF2B5EF4-FFF2-40B4-BE49-F238E27FC236}">
              <a16:creationId xmlns:a16="http://schemas.microsoft.com/office/drawing/2014/main" id="{00000000-0008-0000-0800-0000AD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64" name="TextBox 2476">
          <a:extLst>
            <a:ext uri="{FF2B5EF4-FFF2-40B4-BE49-F238E27FC236}">
              <a16:creationId xmlns:a16="http://schemas.microsoft.com/office/drawing/2014/main" id="{00000000-0008-0000-0800-0000AE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65" name="TextBox 2477">
          <a:extLst>
            <a:ext uri="{FF2B5EF4-FFF2-40B4-BE49-F238E27FC236}">
              <a16:creationId xmlns:a16="http://schemas.microsoft.com/office/drawing/2014/main" id="{00000000-0008-0000-0800-0000AF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66" name="TextBox 2478">
          <a:extLst>
            <a:ext uri="{FF2B5EF4-FFF2-40B4-BE49-F238E27FC236}">
              <a16:creationId xmlns:a16="http://schemas.microsoft.com/office/drawing/2014/main" id="{00000000-0008-0000-0800-0000B0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67" name="TextBox 1">
          <a:extLst>
            <a:ext uri="{FF2B5EF4-FFF2-40B4-BE49-F238E27FC236}">
              <a16:creationId xmlns:a16="http://schemas.microsoft.com/office/drawing/2014/main" id="{00000000-0008-0000-0800-0000B1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68" name="TextBox 2480">
          <a:extLst>
            <a:ext uri="{FF2B5EF4-FFF2-40B4-BE49-F238E27FC236}">
              <a16:creationId xmlns:a16="http://schemas.microsoft.com/office/drawing/2014/main" id="{00000000-0008-0000-0800-0000B2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69" name="TextBox 2481">
          <a:extLst>
            <a:ext uri="{FF2B5EF4-FFF2-40B4-BE49-F238E27FC236}">
              <a16:creationId xmlns:a16="http://schemas.microsoft.com/office/drawing/2014/main" id="{00000000-0008-0000-0800-0000B3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70" name="TextBox 1">
          <a:extLst>
            <a:ext uri="{FF2B5EF4-FFF2-40B4-BE49-F238E27FC236}">
              <a16:creationId xmlns:a16="http://schemas.microsoft.com/office/drawing/2014/main" id="{00000000-0008-0000-0800-0000B4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71" name="TextBox 2483">
          <a:extLst>
            <a:ext uri="{FF2B5EF4-FFF2-40B4-BE49-F238E27FC236}">
              <a16:creationId xmlns:a16="http://schemas.microsoft.com/office/drawing/2014/main" id="{00000000-0008-0000-0800-0000B5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72" name="TextBox 2484">
          <a:extLst>
            <a:ext uri="{FF2B5EF4-FFF2-40B4-BE49-F238E27FC236}">
              <a16:creationId xmlns:a16="http://schemas.microsoft.com/office/drawing/2014/main" id="{00000000-0008-0000-0800-0000B6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73" name="TextBox 2485">
          <a:extLst>
            <a:ext uri="{FF2B5EF4-FFF2-40B4-BE49-F238E27FC236}">
              <a16:creationId xmlns:a16="http://schemas.microsoft.com/office/drawing/2014/main" id="{00000000-0008-0000-0800-0000B7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74" name="TextBox 2486">
          <a:extLst>
            <a:ext uri="{FF2B5EF4-FFF2-40B4-BE49-F238E27FC236}">
              <a16:creationId xmlns:a16="http://schemas.microsoft.com/office/drawing/2014/main" id="{00000000-0008-0000-0800-0000B8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75" name="TextBox 1">
          <a:extLst>
            <a:ext uri="{FF2B5EF4-FFF2-40B4-BE49-F238E27FC236}">
              <a16:creationId xmlns:a16="http://schemas.microsoft.com/office/drawing/2014/main" id="{00000000-0008-0000-0800-0000B9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76" name="TextBox 2488">
          <a:extLst>
            <a:ext uri="{FF2B5EF4-FFF2-40B4-BE49-F238E27FC236}">
              <a16:creationId xmlns:a16="http://schemas.microsoft.com/office/drawing/2014/main" id="{00000000-0008-0000-0800-0000BA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77" name="TextBox 2489">
          <a:extLst>
            <a:ext uri="{FF2B5EF4-FFF2-40B4-BE49-F238E27FC236}">
              <a16:creationId xmlns:a16="http://schemas.microsoft.com/office/drawing/2014/main" id="{00000000-0008-0000-0800-0000BB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78" name="TextBox 1">
          <a:extLst>
            <a:ext uri="{FF2B5EF4-FFF2-40B4-BE49-F238E27FC236}">
              <a16:creationId xmlns:a16="http://schemas.microsoft.com/office/drawing/2014/main" id="{00000000-0008-0000-0800-0000BC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79" name="TextBox 2491">
          <a:extLst>
            <a:ext uri="{FF2B5EF4-FFF2-40B4-BE49-F238E27FC236}">
              <a16:creationId xmlns:a16="http://schemas.microsoft.com/office/drawing/2014/main" id="{00000000-0008-0000-0800-0000BD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80" name="TextBox 2492">
          <a:extLst>
            <a:ext uri="{FF2B5EF4-FFF2-40B4-BE49-F238E27FC236}">
              <a16:creationId xmlns:a16="http://schemas.microsoft.com/office/drawing/2014/main" id="{00000000-0008-0000-0800-0000BE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81" name="TextBox 2493">
          <a:extLst>
            <a:ext uri="{FF2B5EF4-FFF2-40B4-BE49-F238E27FC236}">
              <a16:creationId xmlns:a16="http://schemas.microsoft.com/office/drawing/2014/main" id="{00000000-0008-0000-0800-0000BF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82" name="TextBox 2494">
          <a:extLst>
            <a:ext uri="{FF2B5EF4-FFF2-40B4-BE49-F238E27FC236}">
              <a16:creationId xmlns:a16="http://schemas.microsoft.com/office/drawing/2014/main" id="{00000000-0008-0000-0800-0000C0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83" name="TextBox 1">
          <a:extLst>
            <a:ext uri="{FF2B5EF4-FFF2-40B4-BE49-F238E27FC236}">
              <a16:creationId xmlns:a16="http://schemas.microsoft.com/office/drawing/2014/main" id="{00000000-0008-0000-0800-0000C1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84" name="TextBox 2496">
          <a:extLst>
            <a:ext uri="{FF2B5EF4-FFF2-40B4-BE49-F238E27FC236}">
              <a16:creationId xmlns:a16="http://schemas.microsoft.com/office/drawing/2014/main" id="{00000000-0008-0000-0800-0000C2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85" name="TextBox 2497">
          <a:extLst>
            <a:ext uri="{FF2B5EF4-FFF2-40B4-BE49-F238E27FC236}">
              <a16:creationId xmlns:a16="http://schemas.microsoft.com/office/drawing/2014/main" id="{00000000-0008-0000-0800-0000C3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86" name="TextBox 1">
          <a:extLst>
            <a:ext uri="{FF2B5EF4-FFF2-40B4-BE49-F238E27FC236}">
              <a16:creationId xmlns:a16="http://schemas.microsoft.com/office/drawing/2014/main" id="{00000000-0008-0000-0800-0000C4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87" name="TextBox 2499">
          <a:extLst>
            <a:ext uri="{FF2B5EF4-FFF2-40B4-BE49-F238E27FC236}">
              <a16:creationId xmlns:a16="http://schemas.microsoft.com/office/drawing/2014/main" id="{00000000-0008-0000-0800-0000C5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88" name="TextBox 2500">
          <a:extLst>
            <a:ext uri="{FF2B5EF4-FFF2-40B4-BE49-F238E27FC236}">
              <a16:creationId xmlns:a16="http://schemas.microsoft.com/office/drawing/2014/main" id="{00000000-0008-0000-0800-0000C6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89" name="TextBox 2501">
          <a:extLst>
            <a:ext uri="{FF2B5EF4-FFF2-40B4-BE49-F238E27FC236}">
              <a16:creationId xmlns:a16="http://schemas.microsoft.com/office/drawing/2014/main" id="{00000000-0008-0000-0800-0000C7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90" name="TextBox 2502">
          <a:extLst>
            <a:ext uri="{FF2B5EF4-FFF2-40B4-BE49-F238E27FC236}">
              <a16:creationId xmlns:a16="http://schemas.microsoft.com/office/drawing/2014/main" id="{00000000-0008-0000-0800-0000C8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91" name="TextBox 1">
          <a:extLst>
            <a:ext uri="{FF2B5EF4-FFF2-40B4-BE49-F238E27FC236}">
              <a16:creationId xmlns:a16="http://schemas.microsoft.com/office/drawing/2014/main" id="{00000000-0008-0000-0800-0000C9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92" name="TextBox 2504">
          <a:extLst>
            <a:ext uri="{FF2B5EF4-FFF2-40B4-BE49-F238E27FC236}">
              <a16:creationId xmlns:a16="http://schemas.microsoft.com/office/drawing/2014/main" id="{00000000-0008-0000-0800-0000CA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93" name="TextBox 2505">
          <a:extLst>
            <a:ext uri="{FF2B5EF4-FFF2-40B4-BE49-F238E27FC236}">
              <a16:creationId xmlns:a16="http://schemas.microsoft.com/office/drawing/2014/main" id="{00000000-0008-0000-0800-0000CB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94" name="TextBox 1">
          <a:extLst>
            <a:ext uri="{FF2B5EF4-FFF2-40B4-BE49-F238E27FC236}">
              <a16:creationId xmlns:a16="http://schemas.microsoft.com/office/drawing/2014/main" id="{00000000-0008-0000-0800-0000CC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95" name="TextBox 2507">
          <a:extLst>
            <a:ext uri="{FF2B5EF4-FFF2-40B4-BE49-F238E27FC236}">
              <a16:creationId xmlns:a16="http://schemas.microsoft.com/office/drawing/2014/main" id="{00000000-0008-0000-0800-0000CD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96" name="TextBox 2508">
          <a:extLst>
            <a:ext uri="{FF2B5EF4-FFF2-40B4-BE49-F238E27FC236}">
              <a16:creationId xmlns:a16="http://schemas.microsoft.com/office/drawing/2014/main" id="{00000000-0008-0000-0800-0000CE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97" name="TextBox 2509">
          <a:extLst>
            <a:ext uri="{FF2B5EF4-FFF2-40B4-BE49-F238E27FC236}">
              <a16:creationId xmlns:a16="http://schemas.microsoft.com/office/drawing/2014/main" id="{00000000-0008-0000-0800-0000CF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98" name="TextBox 2510">
          <a:extLst>
            <a:ext uri="{FF2B5EF4-FFF2-40B4-BE49-F238E27FC236}">
              <a16:creationId xmlns:a16="http://schemas.microsoft.com/office/drawing/2014/main" id="{00000000-0008-0000-0800-0000D0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499" name="TextBox 1">
          <a:extLst>
            <a:ext uri="{FF2B5EF4-FFF2-40B4-BE49-F238E27FC236}">
              <a16:creationId xmlns:a16="http://schemas.microsoft.com/office/drawing/2014/main" id="{00000000-0008-0000-0800-0000D1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00" name="TextBox 2512">
          <a:extLst>
            <a:ext uri="{FF2B5EF4-FFF2-40B4-BE49-F238E27FC236}">
              <a16:creationId xmlns:a16="http://schemas.microsoft.com/office/drawing/2014/main" id="{00000000-0008-0000-0800-0000D2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01" name="TextBox 2513">
          <a:extLst>
            <a:ext uri="{FF2B5EF4-FFF2-40B4-BE49-F238E27FC236}">
              <a16:creationId xmlns:a16="http://schemas.microsoft.com/office/drawing/2014/main" id="{00000000-0008-0000-0800-0000D3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02" name="TextBox 1">
          <a:extLst>
            <a:ext uri="{FF2B5EF4-FFF2-40B4-BE49-F238E27FC236}">
              <a16:creationId xmlns:a16="http://schemas.microsoft.com/office/drawing/2014/main" id="{00000000-0008-0000-0800-0000D4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03" name="TextBox 2515">
          <a:extLst>
            <a:ext uri="{FF2B5EF4-FFF2-40B4-BE49-F238E27FC236}">
              <a16:creationId xmlns:a16="http://schemas.microsoft.com/office/drawing/2014/main" id="{00000000-0008-0000-0800-0000D5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04" name="TextBox 2516">
          <a:extLst>
            <a:ext uri="{FF2B5EF4-FFF2-40B4-BE49-F238E27FC236}">
              <a16:creationId xmlns:a16="http://schemas.microsoft.com/office/drawing/2014/main" id="{00000000-0008-0000-0800-0000D6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05" name="TextBox 2517">
          <a:extLst>
            <a:ext uri="{FF2B5EF4-FFF2-40B4-BE49-F238E27FC236}">
              <a16:creationId xmlns:a16="http://schemas.microsoft.com/office/drawing/2014/main" id="{00000000-0008-0000-0800-0000D7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06" name="TextBox 2518">
          <a:extLst>
            <a:ext uri="{FF2B5EF4-FFF2-40B4-BE49-F238E27FC236}">
              <a16:creationId xmlns:a16="http://schemas.microsoft.com/office/drawing/2014/main" id="{00000000-0008-0000-0800-0000D8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07" name="TextBox 1">
          <a:extLst>
            <a:ext uri="{FF2B5EF4-FFF2-40B4-BE49-F238E27FC236}">
              <a16:creationId xmlns:a16="http://schemas.microsoft.com/office/drawing/2014/main" id="{00000000-0008-0000-0800-0000D9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08" name="TextBox 2520">
          <a:extLst>
            <a:ext uri="{FF2B5EF4-FFF2-40B4-BE49-F238E27FC236}">
              <a16:creationId xmlns:a16="http://schemas.microsoft.com/office/drawing/2014/main" id="{00000000-0008-0000-0800-0000DA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09" name="TextBox 2521">
          <a:extLst>
            <a:ext uri="{FF2B5EF4-FFF2-40B4-BE49-F238E27FC236}">
              <a16:creationId xmlns:a16="http://schemas.microsoft.com/office/drawing/2014/main" id="{00000000-0008-0000-0800-0000DB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10" name="TextBox 1">
          <a:extLst>
            <a:ext uri="{FF2B5EF4-FFF2-40B4-BE49-F238E27FC236}">
              <a16:creationId xmlns:a16="http://schemas.microsoft.com/office/drawing/2014/main" id="{00000000-0008-0000-0800-0000DC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11" name="TextBox 2523">
          <a:extLst>
            <a:ext uri="{FF2B5EF4-FFF2-40B4-BE49-F238E27FC236}">
              <a16:creationId xmlns:a16="http://schemas.microsoft.com/office/drawing/2014/main" id="{00000000-0008-0000-0800-0000DD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12" name="TextBox 2524">
          <a:extLst>
            <a:ext uri="{FF2B5EF4-FFF2-40B4-BE49-F238E27FC236}">
              <a16:creationId xmlns:a16="http://schemas.microsoft.com/office/drawing/2014/main" id="{00000000-0008-0000-0800-0000DE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13" name="TextBox 2525">
          <a:extLst>
            <a:ext uri="{FF2B5EF4-FFF2-40B4-BE49-F238E27FC236}">
              <a16:creationId xmlns:a16="http://schemas.microsoft.com/office/drawing/2014/main" id="{00000000-0008-0000-0800-0000DF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14" name="TextBox 2526">
          <a:extLst>
            <a:ext uri="{FF2B5EF4-FFF2-40B4-BE49-F238E27FC236}">
              <a16:creationId xmlns:a16="http://schemas.microsoft.com/office/drawing/2014/main" id="{00000000-0008-0000-0800-0000E0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15" name="TextBox 1">
          <a:extLst>
            <a:ext uri="{FF2B5EF4-FFF2-40B4-BE49-F238E27FC236}">
              <a16:creationId xmlns:a16="http://schemas.microsoft.com/office/drawing/2014/main" id="{00000000-0008-0000-0800-0000E1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16" name="TextBox 2528">
          <a:extLst>
            <a:ext uri="{FF2B5EF4-FFF2-40B4-BE49-F238E27FC236}">
              <a16:creationId xmlns:a16="http://schemas.microsoft.com/office/drawing/2014/main" id="{00000000-0008-0000-0800-0000E2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17" name="TextBox 2529">
          <a:extLst>
            <a:ext uri="{FF2B5EF4-FFF2-40B4-BE49-F238E27FC236}">
              <a16:creationId xmlns:a16="http://schemas.microsoft.com/office/drawing/2014/main" id="{00000000-0008-0000-0800-0000E3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18" name="TextBox 1">
          <a:extLst>
            <a:ext uri="{FF2B5EF4-FFF2-40B4-BE49-F238E27FC236}">
              <a16:creationId xmlns:a16="http://schemas.microsoft.com/office/drawing/2014/main" id="{00000000-0008-0000-0800-0000E4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19" name="TextBox 2531">
          <a:extLst>
            <a:ext uri="{FF2B5EF4-FFF2-40B4-BE49-F238E27FC236}">
              <a16:creationId xmlns:a16="http://schemas.microsoft.com/office/drawing/2014/main" id="{00000000-0008-0000-0800-0000E5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20" name="TextBox 2532">
          <a:extLst>
            <a:ext uri="{FF2B5EF4-FFF2-40B4-BE49-F238E27FC236}">
              <a16:creationId xmlns:a16="http://schemas.microsoft.com/office/drawing/2014/main" id="{00000000-0008-0000-0800-0000E6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21" name="TextBox 2533">
          <a:extLst>
            <a:ext uri="{FF2B5EF4-FFF2-40B4-BE49-F238E27FC236}">
              <a16:creationId xmlns:a16="http://schemas.microsoft.com/office/drawing/2014/main" id="{00000000-0008-0000-0800-0000E7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22" name="TextBox 2534">
          <a:extLst>
            <a:ext uri="{FF2B5EF4-FFF2-40B4-BE49-F238E27FC236}">
              <a16:creationId xmlns:a16="http://schemas.microsoft.com/office/drawing/2014/main" id="{00000000-0008-0000-0800-0000E8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23" name="TextBox 1">
          <a:extLst>
            <a:ext uri="{FF2B5EF4-FFF2-40B4-BE49-F238E27FC236}">
              <a16:creationId xmlns:a16="http://schemas.microsoft.com/office/drawing/2014/main" id="{00000000-0008-0000-0800-0000E9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24" name="TextBox 2536">
          <a:extLst>
            <a:ext uri="{FF2B5EF4-FFF2-40B4-BE49-F238E27FC236}">
              <a16:creationId xmlns:a16="http://schemas.microsoft.com/office/drawing/2014/main" id="{00000000-0008-0000-0800-0000EA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25" name="TextBox 2537">
          <a:extLst>
            <a:ext uri="{FF2B5EF4-FFF2-40B4-BE49-F238E27FC236}">
              <a16:creationId xmlns:a16="http://schemas.microsoft.com/office/drawing/2014/main" id="{00000000-0008-0000-0800-0000EB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26" name="TextBox 1">
          <a:extLst>
            <a:ext uri="{FF2B5EF4-FFF2-40B4-BE49-F238E27FC236}">
              <a16:creationId xmlns:a16="http://schemas.microsoft.com/office/drawing/2014/main" id="{00000000-0008-0000-0800-0000EC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27" name="TextBox 2539">
          <a:extLst>
            <a:ext uri="{FF2B5EF4-FFF2-40B4-BE49-F238E27FC236}">
              <a16:creationId xmlns:a16="http://schemas.microsoft.com/office/drawing/2014/main" id="{00000000-0008-0000-0800-0000ED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28" name="TextBox 2540">
          <a:extLst>
            <a:ext uri="{FF2B5EF4-FFF2-40B4-BE49-F238E27FC236}">
              <a16:creationId xmlns:a16="http://schemas.microsoft.com/office/drawing/2014/main" id="{00000000-0008-0000-0800-0000EE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29" name="TextBox 2541">
          <a:extLst>
            <a:ext uri="{FF2B5EF4-FFF2-40B4-BE49-F238E27FC236}">
              <a16:creationId xmlns:a16="http://schemas.microsoft.com/office/drawing/2014/main" id="{00000000-0008-0000-0800-0000EF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30" name="TextBox 2542">
          <a:extLst>
            <a:ext uri="{FF2B5EF4-FFF2-40B4-BE49-F238E27FC236}">
              <a16:creationId xmlns:a16="http://schemas.microsoft.com/office/drawing/2014/main" id="{00000000-0008-0000-0800-0000F0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31" name="TextBox 1">
          <a:extLst>
            <a:ext uri="{FF2B5EF4-FFF2-40B4-BE49-F238E27FC236}">
              <a16:creationId xmlns:a16="http://schemas.microsoft.com/office/drawing/2014/main" id="{00000000-0008-0000-0800-0000F1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32" name="TextBox 2544">
          <a:extLst>
            <a:ext uri="{FF2B5EF4-FFF2-40B4-BE49-F238E27FC236}">
              <a16:creationId xmlns:a16="http://schemas.microsoft.com/office/drawing/2014/main" id="{00000000-0008-0000-0800-0000F2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33" name="TextBox 2545">
          <a:extLst>
            <a:ext uri="{FF2B5EF4-FFF2-40B4-BE49-F238E27FC236}">
              <a16:creationId xmlns:a16="http://schemas.microsoft.com/office/drawing/2014/main" id="{00000000-0008-0000-0800-0000F3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34" name="TextBox 1">
          <a:extLst>
            <a:ext uri="{FF2B5EF4-FFF2-40B4-BE49-F238E27FC236}">
              <a16:creationId xmlns:a16="http://schemas.microsoft.com/office/drawing/2014/main" id="{00000000-0008-0000-0800-0000F4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35" name="TextBox 2547">
          <a:extLst>
            <a:ext uri="{FF2B5EF4-FFF2-40B4-BE49-F238E27FC236}">
              <a16:creationId xmlns:a16="http://schemas.microsoft.com/office/drawing/2014/main" id="{00000000-0008-0000-0800-0000F5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36" name="TextBox 2548">
          <a:extLst>
            <a:ext uri="{FF2B5EF4-FFF2-40B4-BE49-F238E27FC236}">
              <a16:creationId xmlns:a16="http://schemas.microsoft.com/office/drawing/2014/main" id="{00000000-0008-0000-0800-0000F6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37" name="TextBox 2549">
          <a:extLst>
            <a:ext uri="{FF2B5EF4-FFF2-40B4-BE49-F238E27FC236}">
              <a16:creationId xmlns:a16="http://schemas.microsoft.com/office/drawing/2014/main" id="{00000000-0008-0000-0800-0000F7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38" name="TextBox 2550">
          <a:extLst>
            <a:ext uri="{FF2B5EF4-FFF2-40B4-BE49-F238E27FC236}">
              <a16:creationId xmlns:a16="http://schemas.microsoft.com/office/drawing/2014/main" id="{00000000-0008-0000-0800-0000F8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39" name="TextBox 1">
          <a:extLst>
            <a:ext uri="{FF2B5EF4-FFF2-40B4-BE49-F238E27FC236}">
              <a16:creationId xmlns:a16="http://schemas.microsoft.com/office/drawing/2014/main" id="{00000000-0008-0000-0800-0000F9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40" name="TextBox 2552">
          <a:extLst>
            <a:ext uri="{FF2B5EF4-FFF2-40B4-BE49-F238E27FC236}">
              <a16:creationId xmlns:a16="http://schemas.microsoft.com/office/drawing/2014/main" id="{00000000-0008-0000-0800-0000FA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41" name="TextBox 2553">
          <a:extLst>
            <a:ext uri="{FF2B5EF4-FFF2-40B4-BE49-F238E27FC236}">
              <a16:creationId xmlns:a16="http://schemas.microsoft.com/office/drawing/2014/main" id="{00000000-0008-0000-0800-0000FB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42" name="TextBox 1">
          <a:extLst>
            <a:ext uri="{FF2B5EF4-FFF2-40B4-BE49-F238E27FC236}">
              <a16:creationId xmlns:a16="http://schemas.microsoft.com/office/drawing/2014/main" id="{00000000-0008-0000-0800-0000FC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43" name="TextBox 2555">
          <a:extLst>
            <a:ext uri="{FF2B5EF4-FFF2-40B4-BE49-F238E27FC236}">
              <a16:creationId xmlns:a16="http://schemas.microsoft.com/office/drawing/2014/main" id="{00000000-0008-0000-0800-0000FD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44" name="TextBox 2556">
          <a:extLst>
            <a:ext uri="{FF2B5EF4-FFF2-40B4-BE49-F238E27FC236}">
              <a16:creationId xmlns:a16="http://schemas.microsoft.com/office/drawing/2014/main" id="{00000000-0008-0000-0800-0000FE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45" name="TextBox 2557">
          <a:extLst>
            <a:ext uri="{FF2B5EF4-FFF2-40B4-BE49-F238E27FC236}">
              <a16:creationId xmlns:a16="http://schemas.microsoft.com/office/drawing/2014/main" id="{00000000-0008-0000-0800-0000FF29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46" name="TextBox 2558">
          <a:extLst>
            <a:ext uri="{FF2B5EF4-FFF2-40B4-BE49-F238E27FC236}">
              <a16:creationId xmlns:a16="http://schemas.microsoft.com/office/drawing/2014/main" id="{00000000-0008-0000-0800-00000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47" name="TextBox 1">
          <a:extLst>
            <a:ext uri="{FF2B5EF4-FFF2-40B4-BE49-F238E27FC236}">
              <a16:creationId xmlns:a16="http://schemas.microsoft.com/office/drawing/2014/main" id="{00000000-0008-0000-0800-00000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48" name="TextBox 2560">
          <a:extLst>
            <a:ext uri="{FF2B5EF4-FFF2-40B4-BE49-F238E27FC236}">
              <a16:creationId xmlns:a16="http://schemas.microsoft.com/office/drawing/2014/main" id="{00000000-0008-0000-0800-00000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49" name="TextBox 2561">
          <a:extLst>
            <a:ext uri="{FF2B5EF4-FFF2-40B4-BE49-F238E27FC236}">
              <a16:creationId xmlns:a16="http://schemas.microsoft.com/office/drawing/2014/main" id="{00000000-0008-0000-0800-00000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50" name="TextBox 1">
          <a:extLst>
            <a:ext uri="{FF2B5EF4-FFF2-40B4-BE49-F238E27FC236}">
              <a16:creationId xmlns:a16="http://schemas.microsoft.com/office/drawing/2014/main" id="{00000000-0008-0000-0800-00000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51" name="TextBox 2563">
          <a:extLst>
            <a:ext uri="{FF2B5EF4-FFF2-40B4-BE49-F238E27FC236}">
              <a16:creationId xmlns:a16="http://schemas.microsoft.com/office/drawing/2014/main" id="{00000000-0008-0000-0800-00000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52" name="TextBox 2564">
          <a:extLst>
            <a:ext uri="{FF2B5EF4-FFF2-40B4-BE49-F238E27FC236}">
              <a16:creationId xmlns:a16="http://schemas.microsoft.com/office/drawing/2014/main" id="{00000000-0008-0000-0800-00000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53" name="TextBox 2565">
          <a:extLst>
            <a:ext uri="{FF2B5EF4-FFF2-40B4-BE49-F238E27FC236}">
              <a16:creationId xmlns:a16="http://schemas.microsoft.com/office/drawing/2014/main" id="{00000000-0008-0000-0800-00000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54" name="TextBox 2566">
          <a:extLst>
            <a:ext uri="{FF2B5EF4-FFF2-40B4-BE49-F238E27FC236}">
              <a16:creationId xmlns:a16="http://schemas.microsoft.com/office/drawing/2014/main" id="{00000000-0008-0000-0800-00000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55" name="TextBox 1">
          <a:extLst>
            <a:ext uri="{FF2B5EF4-FFF2-40B4-BE49-F238E27FC236}">
              <a16:creationId xmlns:a16="http://schemas.microsoft.com/office/drawing/2014/main" id="{00000000-0008-0000-0800-00000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56" name="TextBox 2568">
          <a:extLst>
            <a:ext uri="{FF2B5EF4-FFF2-40B4-BE49-F238E27FC236}">
              <a16:creationId xmlns:a16="http://schemas.microsoft.com/office/drawing/2014/main" id="{00000000-0008-0000-0800-00000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57" name="TextBox 2569">
          <a:extLst>
            <a:ext uri="{FF2B5EF4-FFF2-40B4-BE49-F238E27FC236}">
              <a16:creationId xmlns:a16="http://schemas.microsoft.com/office/drawing/2014/main" id="{00000000-0008-0000-0800-00000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58" name="TextBox 1">
          <a:extLst>
            <a:ext uri="{FF2B5EF4-FFF2-40B4-BE49-F238E27FC236}">
              <a16:creationId xmlns:a16="http://schemas.microsoft.com/office/drawing/2014/main" id="{00000000-0008-0000-0800-00000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59" name="TextBox 2571">
          <a:extLst>
            <a:ext uri="{FF2B5EF4-FFF2-40B4-BE49-F238E27FC236}">
              <a16:creationId xmlns:a16="http://schemas.microsoft.com/office/drawing/2014/main" id="{00000000-0008-0000-0800-00000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60" name="TextBox 2572">
          <a:extLst>
            <a:ext uri="{FF2B5EF4-FFF2-40B4-BE49-F238E27FC236}">
              <a16:creationId xmlns:a16="http://schemas.microsoft.com/office/drawing/2014/main" id="{00000000-0008-0000-0800-00000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61" name="TextBox 2573">
          <a:extLst>
            <a:ext uri="{FF2B5EF4-FFF2-40B4-BE49-F238E27FC236}">
              <a16:creationId xmlns:a16="http://schemas.microsoft.com/office/drawing/2014/main" id="{00000000-0008-0000-0800-00000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62" name="TextBox 2574">
          <a:extLst>
            <a:ext uri="{FF2B5EF4-FFF2-40B4-BE49-F238E27FC236}">
              <a16:creationId xmlns:a16="http://schemas.microsoft.com/office/drawing/2014/main" id="{00000000-0008-0000-0800-00001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63" name="TextBox 1">
          <a:extLst>
            <a:ext uri="{FF2B5EF4-FFF2-40B4-BE49-F238E27FC236}">
              <a16:creationId xmlns:a16="http://schemas.microsoft.com/office/drawing/2014/main" id="{00000000-0008-0000-0800-00001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64" name="TextBox 2576">
          <a:extLst>
            <a:ext uri="{FF2B5EF4-FFF2-40B4-BE49-F238E27FC236}">
              <a16:creationId xmlns:a16="http://schemas.microsoft.com/office/drawing/2014/main" id="{00000000-0008-0000-0800-00001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65" name="TextBox 2577">
          <a:extLst>
            <a:ext uri="{FF2B5EF4-FFF2-40B4-BE49-F238E27FC236}">
              <a16:creationId xmlns:a16="http://schemas.microsoft.com/office/drawing/2014/main" id="{00000000-0008-0000-0800-00001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66" name="TextBox 1">
          <a:extLst>
            <a:ext uri="{FF2B5EF4-FFF2-40B4-BE49-F238E27FC236}">
              <a16:creationId xmlns:a16="http://schemas.microsoft.com/office/drawing/2014/main" id="{00000000-0008-0000-0800-00001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67" name="TextBox 2579">
          <a:extLst>
            <a:ext uri="{FF2B5EF4-FFF2-40B4-BE49-F238E27FC236}">
              <a16:creationId xmlns:a16="http://schemas.microsoft.com/office/drawing/2014/main" id="{00000000-0008-0000-0800-00001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68" name="TextBox 2580">
          <a:extLst>
            <a:ext uri="{FF2B5EF4-FFF2-40B4-BE49-F238E27FC236}">
              <a16:creationId xmlns:a16="http://schemas.microsoft.com/office/drawing/2014/main" id="{00000000-0008-0000-0800-00001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69" name="TextBox 2581">
          <a:extLst>
            <a:ext uri="{FF2B5EF4-FFF2-40B4-BE49-F238E27FC236}">
              <a16:creationId xmlns:a16="http://schemas.microsoft.com/office/drawing/2014/main" id="{00000000-0008-0000-0800-00001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70" name="TextBox 2582">
          <a:extLst>
            <a:ext uri="{FF2B5EF4-FFF2-40B4-BE49-F238E27FC236}">
              <a16:creationId xmlns:a16="http://schemas.microsoft.com/office/drawing/2014/main" id="{00000000-0008-0000-0800-00001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71" name="TextBox 1">
          <a:extLst>
            <a:ext uri="{FF2B5EF4-FFF2-40B4-BE49-F238E27FC236}">
              <a16:creationId xmlns:a16="http://schemas.microsoft.com/office/drawing/2014/main" id="{00000000-0008-0000-0800-00001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72" name="TextBox 2584">
          <a:extLst>
            <a:ext uri="{FF2B5EF4-FFF2-40B4-BE49-F238E27FC236}">
              <a16:creationId xmlns:a16="http://schemas.microsoft.com/office/drawing/2014/main" id="{00000000-0008-0000-0800-00001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73" name="TextBox 2585">
          <a:extLst>
            <a:ext uri="{FF2B5EF4-FFF2-40B4-BE49-F238E27FC236}">
              <a16:creationId xmlns:a16="http://schemas.microsoft.com/office/drawing/2014/main" id="{00000000-0008-0000-0800-00001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74" name="TextBox 1">
          <a:extLst>
            <a:ext uri="{FF2B5EF4-FFF2-40B4-BE49-F238E27FC236}">
              <a16:creationId xmlns:a16="http://schemas.microsoft.com/office/drawing/2014/main" id="{00000000-0008-0000-0800-00001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75" name="TextBox 2587">
          <a:extLst>
            <a:ext uri="{FF2B5EF4-FFF2-40B4-BE49-F238E27FC236}">
              <a16:creationId xmlns:a16="http://schemas.microsoft.com/office/drawing/2014/main" id="{00000000-0008-0000-0800-00001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76" name="TextBox 2588">
          <a:extLst>
            <a:ext uri="{FF2B5EF4-FFF2-40B4-BE49-F238E27FC236}">
              <a16:creationId xmlns:a16="http://schemas.microsoft.com/office/drawing/2014/main" id="{00000000-0008-0000-0800-00001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77" name="TextBox 2589">
          <a:extLst>
            <a:ext uri="{FF2B5EF4-FFF2-40B4-BE49-F238E27FC236}">
              <a16:creationId xmlns:a16="http://schemas.microsoft.com/office/drawing/2014/main" id="{00000000-0008-0000-0800-00001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78" name="TextBox 2590">
          <a:extLst>
            <a:ext uri="{FF2B5EF4-FFF2-40B4-BE49-F238E27FC236}">
              <a16:creationId xmlns:a16="http://schemas.microsoft.com/office/drawing/2014/main" id="{00000000-0008-0000-0800-00002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79" name="TextBox 1">
          <a:extLst>
            <a:ext uri="{FF2B5EF4-FFF2-40B4-BE49-F238E27FC236}">
              <a16:creationId xmlns:a16="http://schemas.microsoft.com/office/drawing/2014/main" id="{00000000-0008-0000-0800-00002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80" name="TextBox 2592">
          <a:extLst>
            <a:ext uri="{FF2B5EF4-FFF2-40B4-BE49-F238E27FC236}">
              <a16:creationId xmlns:a16="http://schemas.microsoft.com/office/drawing/2014/main" id="{00000000-0008-0000-0800-00002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81" name="TextBox 2593">
          <a:extLst>
            <a:ext uri="{FF2B5EF4-FFF2-40B4-BE49-F238E27FC236}">
              <a16:creationId xmlns:a16="http://schemas.microsoft.com/office/drawing/2014/main" id="{00000000-0008-0000-0800-00002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82" name="TextBox 1">
          <a:extLst>
            <a:ext uri="{FF2B5EF4-FFF2-40B4-BE49-F238E27FC236}">
              <a16:creationId xmlns:a16="http://schemas.microsoft.com/office/drawing/2014/main" id="{00000000-0008-0000-0800-00002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83" name="TextBox 2595">
          <a:extLst>
            <a:ext uri="{FF2B5EF4-FFF2-40B4-BE49-F238E27FC236}">
              <a16:creationId xmlns:a16="http://schemas.microsoft.com/office/drawing/2014/main" id="{00000000-0008-0000-0800-00002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84" name="TextBox 2596">
          <a:extLst>
            <a:ext uri="{FF2B5EF4-FFF2-40B4-BE49-F238E27FC236}">
              <a16:creationId xmlns:a16="http://schemas.microsoft.com/office/drawing/2014/main" id="{00000000-0008-0000-0800-00002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85" name="TextBox 2597">
          <a:extLst>
            <a:ext uri="{FF2B5EF4-FFF2-40B4-BE49-F238E27FC236}">
              <a16:creationId xmlns:a16="http://schemas.microsoft.com/office/drawing/2014/main" id="{00000000-0008-0000-0800-00002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86" name="TextBox 2598">
          <a:extLst>
            <a:ext uri="{FF2B5EF4-FFF2-40B4-BE49-F238E27FC236}">
              <a16:creationId xmlns:a16="http://schemas.microsoft.com/office/drawing/2014/main" id="{00000000-0008-0000-0800-00002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87" name="TextBox 1">
          <a:extLst>
            <a:ext uri="{FF2B5EF4-FFF2-40B4-BE49-F238E27FC236}">
              <a16:creationId xmlns:a16="http://schemas.microsoft.com/office/drawing/2014/main" id="{00000000-0008-0000-0800-00002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88" name="TextBox 2600">
          <a:extLst>
            <a:ext uri="{FF2B5EF4-FFF2-40B4-BE49-F238E27FC236}">
              <a16:creationId xmlns:a16="http://schemas.microsoft.com/office/drawing/2014/main" id="{00000000-0008-0000-0800-00002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89" name="TextBox 2601">
          <a:extLst>
            <a:ext uri="{FF2B5EF4-FFF2-40B4-BE49-F238E27FC236}">
              <a16:creationId xmlns:a16="http://schemas.microsoft.com/office/drawing/2014/main" id="{00000000-0008-0000-0800-00002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90" name="TextBox 1">
          <a:extLst>
            <a:ext uri="{FF2B5EF4-FFF2-40B4-BE49-F238E27FC236}">
              <a16:creationId xmlns:a16="http://schemas.microsoft.com/office/drawing/2014/main" id="{00000000-0008-0000-0800-00002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91" name="TextBox 2603">
          <a:extLst>
            <a:ext uri="{FF2B5EF4-FFF2-40B4-BE49-F238E27FC236}">
              <a16:creationId xmlns:a16="http://schemas.microsoft.com/office/drawing/2014/main" id="{00000000-0008-0000-0800-00002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92" name="TextBox 2604">
          <a:extLst>
            <a:ext uri="{FF2B5EF4-FFF2-40B4-BE49-F238E27FC236}">
              <a16:creationId xmlns:a16="http://schemas.microsoft.com/office/drawing/2014/main" id="{00000000-0008-0000-0800-00002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93" name="TextBox 2605">
          <a:extLst>
            <a:ext uri="{FF2B5EF4-FFF2-40B4-BE49-F238E27FC236}">
              <a16:creationId xmlns:a16="http://schemas.microsoft.com/office/drawing/2014/main" id="{00000000-0008-0000-0800-00002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94" name="TextBox 2606">
          <a:extLst>
            <a:ext uri="{FF2B5EF4-FFF2-40B4-BE49-F238E27FC236}">
              <a16:creationId xmlns:a16="http://schemas.microsoft.com/office/drawing/2014/main" id="{00000000-0008-0000-0800-00003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95" name="TextBox 1">
          <a:extLst>
            <a:ext uri="{FF2B5EF4-FFF2-40B4-BE49-F238E27FC236}">
              <a16:creationId xmlns:a16="http://schemas.microsoft.com/office/drawing/2014/main" id="{00000000-0008-0000-0800-00003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96" name="TextBox 2608">
          <a:extLst>
            <a:ext uri="{FF2B5EF4-FFF2-40B4-BE49-F238E27FC236}">
              <a16:creationId xmlns:a16="http://schemas.microsoft.com/office/drawing/2014/main" id="{00000000-0008-0000-0800-00003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97" name="TextBox 2609">
          <a:extLst>
            <a:ext uri="{FF2B5EF4-FFF2-40B4-BE49-F238E27FC236}">
              <a16:creationId xmlns:a16="http://schemas.microsoft.com/office/drawing/2014/main" id="{00000000-0008-0000-0800-00003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98" name="TextBox 1">
          <a:extLst>
            <a:ext uri="{FF2B5EF4-FFF2-40B4-BE49-F238E27FC236}">
              <a16:creationId xmlns:a16="http://schemas.microsoft.com/office/drawing/2014/main" id="{00000000-0008-0000-0800-00003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599" name="TextBox 2611">
          <a:extLst>
            <a:ext uri="{FF2B5EF4-FFF2-40B4-BE49-F238E27FC236}">
              <a16:creationId xmlns:a16="http://schemas.microsoft.com/office/drawing/2014/main" id="{00000000-0008-0000-0800-00003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00" name="TextBox 2612">
          <a:extLst>
            <a:ext uri="{FF2B5EF4-FFF2-40B4-BE49-F238E27FC236}">
              <a16:creationId xmlns:a16="http://schemas.microsoft.com/office/drawing/2014/main" id="{00000000-0008-0000-0800-00003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01" name="TextBox 2613">
          <a:extLst>
            <a:ext uri="{FF2B5EF4-FFF2-40B4-BE49-F238E27FC236}">
              <a16:creationId xmlns:a16="http://schemas.microsoft.com/office/drawing/2014/main" id="{00000000-0008-0000-0800-00003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02" name="TextBox 2614">
          <a:extLst>
            <a:ext uri="{FF2B5EF4-FFF2-40B4-BE49-F238E27FC236}">
              <a16:creationId xmlns:a16="http://schemas.microsoft.com/office/drawing/2014/main" id="{00000000-0008-0000-0800-00003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03" name="TextBox 1">
          <a:extLst>
            <a:ext uri="{FF2B5EF4-FFF2-40B4-BE49-F238E27FC236}">
              <a16:creationId xmlns:a16="http://schemas.microsoft.com/office/drawing/2014/main" id="{00000000-0008-0000-0800-00003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04" name="TextBox 2616">
          <a:extLst>
            <a:ext uri="{FF2B5EF4-FFF2-40B4-BE49-F238E27FC236}">
              <a16:creationId xmlns:a16="http://schemas.microsoft.com/office/drawing/2014/main" id="{00000000-0008-0000-0800-00003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05" name="TextBox 2617">
          <a:extLst>
            <a:ext uri="{FF2B5EF4-FFF2-40B4-BE49-F238E27FC236}">
              <a16:creationId xmlns:a16="http://schemas.microsoft.com/office/drawing/2014/main" id="{00000000-0008-0000-0800-00003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06" name="TextBox 1">
          <a:extLst>
            <a:ext uri="{FF2B5EF4-FFF2-40B4-BE49-F238E27FC236}">
              <a16:creationId xmlns:a16="http://schemas.microsoft.com/office/drawing/2014/main" id="{00000000-0008-0000-0800-00003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07" name="TextBox 2619">
          <a:extLst>
            <a:ext uri="{FF2B5EF4-FFF2-40B4-BE49-F238E27FC236}">
              <a16:creationId xmlns:a16="http://schemas.microsoft.com/office/drawing/2014/main" id="{00000000-0008-0000-0800-00003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08" name="TextBox 2620">
          <a:extLst>
            <a:ext uri="{FF2B5EF4-FFF2-40B4-BE49-F238E27FC236}">
              <a16:creationId xmlns:a16="http://schemas.microsoft.com/office/drawing/2014/main" id="{00000000-0008-0000-0800-00003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09" name="TextBox 2621">
          <a:extLst>
            <a:ext uri="{FF2B5EF4-FFF2-40B4-BE49-F238E27FC236}">
              <a16:creationId xmlns:a16="http://schemas.microsoft.com/office/drawing/2014/main" id="{00000000-0008-0000-0800-00003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10" name="TextBox 2622">
          <a:extLst>
            <a:ext uri="{FF2B5EF4-FFF2-40B4-BE49-F238E27FC236}">
              <a16:creationId xmlns:a16="http://schemas.microsoft.com/office/drawing/2014/main" id="{00000000-0008-0000-0800-00004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11" name="TextBox 1">
          <a:extLst>
            <a:ext uri="{FF2B5EF4-FFF2-40B4-BE49-F238E27FC236}">
              <a16:creationId xmlns:a16="http://schemas.microsoft.com/office/drawing/2014/main" id="{00000000-0008-0000-0800-00004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12" name="TextBox 2624">
          <a:extLst>
            <a:ext uri="{FF2B5EF4-FFF2-40B4-BE49-F238E27FC236}">
              <a16:creationId xmlns:a16="http://schemas.microsoft.com/office/drawing/2014/main" id="{00000000-0008-0000-0800-00004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13" name="TextBox 2625">
          <a:extLst>
            <a:ext uri="{FF2B5EF4-FFF2-40B4-BE49-F238E27FC236}">
              <a16:creationId xmlns:a16="http://schemas.microsoft.com/office/drawing/2014/main" id="{00000000-0008-0000-0800-00004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14" name="TextBox 1">
          <a:extLst>
            <a:ext uri="{FF2B5EF4-FFF2-40B4-BE49-F238E27FC236}">
              <a16:creationId xmlns:a16="http://schemas.microsoft.com/office/drawing/2014/main" id="{00000000-0008-0000-0800-00004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15" name="TextBox 2627">
          <a:extLst>
            <a:ext uri="{FF2B5EF4-FFF2-40B4-BE49-F238E27FC236}">
              <a16:creationId xmlns:a16="http://schemas.microsoft.com/office/drawing/2014/main" id="{00000000-0008-0000-0800-00004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16" name="TextBox 2628">
          <a:extLst>
            <a:ext uri="{FF2B5EF4-FFF2-40B4-BE49-F238E27FC236}">
              <a16:creationId xmlns:a16="http://schemas.microsoft.com/office/drawing/2014/main" id="{00000000-0008-0000-0800-00004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17" name="TextBox 2629">
          <a:extLst>
            <a:ext uri="{FF2B5EF4-FFF2-40B4-BE49-F238E27FC236}">
              <a16:creationId xmlns:a16="http://schemas.microsoft.com/office/drawing/2014/main" id="{00000000-0008-0000-0800-00004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18" name="TextBox 2630">
          <a:extLst>
            <a:ext uri="{FF2B5EF4-FFF2-40B4-BE49-F238E27FC236}">
              <a16:creationId xmlns:a16="http://schemas.microsoft.com/office/drawing/2014/main" id="{00000000-0008-0000-0800-00004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19" name="TextBox 1">
          <a:extLst>
            <a:ext uri="{FF2B5EF4-FFF2-40B4-BE49-F238E27FC236}">
              <a16:creationId xmlns:a16="http://schemas.microsoft.com/office/drawing/2014/main" id="{00000000-0008-0000-0800-00004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20" name="TextBox 2632">
          <a:extLst>
            <a:ext uri="{FF2B5EF4-FFF2-40B4-BE49-F238E27FC236}">
              <a16:creationId xmlns:a16="http://schemas.microsoft.com/office/drawing/2014/main" id="{00000000-0008-0000-0800-00004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21" name="TextBox 2633">
          <a:extLst>
            <a:ext uri="{FF2B5EF4-FFF2-40B4-BE49-F238E27FC236}">
              <a16:creationId xmlns:a16="http://schemas.microsoft.com/office/drawing/2014/main" id="{00000000-0008-0000-0800-00004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22" name="TextBox 1">
          <a:extLst>
            <a:ext uri="{FF2B5EF4-FFF2-40B4-BE49-F238E27FC236}">
              <a16:creationId xmlns:a16="http://schemas.microsoft.com/office/drawing/2014/main" id="{00000000-0008-0000-0800-00004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23" name="TextBox 2635">
          <a:extLst>
            <a:ext uri="{FF2B5EF4-FFF2-40B4-BE49-F238E27FC236}">
              <a16:creationId xmlns:a16="http://schemas.microsoft.com/office/drawing/2014/main" id="{00000000-0008-0000-0800-00004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24" name="TextBox 2636">
          <a:extLst>
            <a:ext uri="{FF2B5EF4-FFF2-40B4-BE49-F238E27FC236}">
              <a16:creationId xmlns:a16="http://schemas.microsoft.com/office/drawing/2014/main" id="{00000000-0008-0000-0800-00004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25" name="TextBox 2637">
          <a:extLst>
            <a:ext uri="{FF2B5EF4-FFF2-40B4-BE49-F238E27FC236}">
              <a16:creationId xmlns:a16="http://schemas.microsoft.com/office/drawing/2014/main" id="{00000000-0008-0000-0800-00004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26" name="TextBox 2638">
          <a:extLst>
            <a:ext uri="{FF2B5EF4-FFF2-40B4-BE49-F238E27FC236}">
              <a16:creationId xmlns:a16="http://schemas.microsoft.com/office/drawing/2014/main" id="{00000000-0008-0000-0800-00005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27" name="TextBox 1">
          <a:extLst>
            <a:ext uri="{FF2B5EF4-FFF2-40B4-BE49-F238E27FC236}">
              <a16:creationId xmlns:a16="http://schemas.microsoft.com/office/drawing/2014/main" id="{00000000-0008-0000-0800-00005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28" name="TextBox 2640">
          <a:extLst>
            <a:ext uri="{FF2B5EF4-FFF2-40B4-BE49-F238E27FC236}">
              <a16:creationId xmlns:a16="http://schemas.microsoft.com/office/drawing/2014/main" id="{00000000-0008-0000-0800-00005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29" name="TextBox 2641">
          <a:extLst>
            <a:ext uri="{FF2B5EF4-FFF2-40B4-BE49-F238E27FC236}">
              <a16:creationId xmlns:a16="http://schemas.microsoft.com/office/drawing/2014/main" id="{00000000-0008-0000-0800-00005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30" name="TextBox 1">
          <a:extLst>
            <a:ext uri="{FF2B5EF4-FFF2-40B4-BE49-F238E27FC236}">
              <a16:creationId xmlns:a16="http://schemas.microsoft.com/office/drawing/2014/main" id="{00000000-0008-0000-0800-00005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31" name="TextBox 2643">
          <a:extLst>
            <a:ext uri="{FF2B5EF4-FFF2-40B4-BE49-F238E27FC236}">
              <a16:creationId xmlns:a16="http://schemas.microsoft.com/office/drawing/2014/main" id="{00000000-0008-0000-0800-00005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32" name="TextBox 2644">
          <a:extLst>
            <a:ext uri="{FF2B5EF4-FFF2-40B4-BE49-F238E27FC236}">
              <a16:creationId xmlns:a16="http://schemas.microsoft.com/office/drawing/2014/main" id="{00000000-0008-0000-0800-00005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33" name="TextBox 2645">
          <a:extLst>
            <a:ext uri="{FF2B5EF4-FFF2-40B4-BE49-F238E27FC236}">
              <a16:creationId xmlns:a16="http://schemas.microsoft.com/office/drawing/2014/main" id="{00000000-0008-0000-0800-00005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34" name="TextBox 2646">
          <a:extLst>
            <a:ext uri="{FF2B5EF4-FFF2-40B4-BE49-F238E27FC236}">
              <a16:creationId xmlns:a16="http://schemas.microsoft.com/office/drawing/2014/main" id="{00000000-0008-0000-0800-00005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35" name="TextBox 1">
          <a:extLst>
            <a:ext uri="{FF2B5EF4-FFF2-40B4-BE49-F238E27FC236}">
              <a16:creationId xmlns:a16="http://schemas.microsoft.com/office/drawing/2014/main" id="{00000000-0008-0000-0800-00005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36" name="TextBox 2648">
          <a:extLst>
            <a:ext uri="{FF2B5EF4-FFF2-40B4-BE49-F238E27FC236}">
              <a16:creationId xmlns:a16="http://schemas.microsoft.com/office/drawing/2014/main" id="{00000000-0008-0000-0800-00005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37" name="TextBox 2649">
          <a:extLst>
            <a:ext uri="{FF2B5EF4-FFF2-40B4-BE49-F238E27FC236}">
              <a16:creationId xmlns:a16="http://schemas.microsoft.com/office/drawing/2014/main" id="{00000000-0008-0000-0800-00005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38" name="TextBox 1">
          <a:extLst>
            <a:ext uri="{FF2B5EF4-FFF2-40B4-BE49-F238E27FC236}">
              <a16:creationId xmlns:a16="http://schemas.microsoft.com/office/drawing/2014/main" id="{00000000-0008-0000-0800-00005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39" name="TextBox 2651">
          <a:extLst>
            <a:ext uri="{FF2B5EF4-FFF2-40B4-BE49-F238E27FC236}">
              <a16:creationId xmlns:a16="http://schemas.microsoft.com/office/drawing/2014/main" id="{00000000-0008-0000-0800-00005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40" name="TextBox 2652">
          <a:extLst>
            <a:ext uri="{FF2B5EF4-FFF2-40B4-BE49-F238E27FC236}">
              <a16:creationId xmlns:a16="http://schemas.microsoft.com/office/drawing/2014/main" id="{00000000-0008-0000-0800-00005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41" name="TextBox 2653">
          <a:extLst>
            <a:ext uri="{FF2B5EF4-FFF2-40B4-BE49-F238E27FC236}">
              <a16:creationId xmlns:a16="http://schemas.microsoft.com/office/drawing/2014/main" id="{00000000-0008-0000-0800-00005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42" name="TextBox 2654">
          <a:extLst>
            <a:ext uri="{FF2B5EF4-FFF2-40B4-BE49-F238E27FC236}">
              <a16:creationId xmlns:a16="http://schemas.microsoft.com/office/drawing/2014/main" id="{00000000-0008-0000-0800-00006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43" name="TextBox 1">
          <a:extLst>
            <a:ext uri="{FF2B5EF4-FFF2-40B4-BE49-F238E27FC236}">
              <a16:creationId xmlns:a16="http://schemas.microsoft.com/office/drawing/2014/main" id="{00000000-0008-0000-0800-00006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44" name="TextBox 2656">
          <a:extLst>
            <a:ext uri="{FF2B5EF4-FFF2-40B4-BE49-F238E27FC236}">
              <a16:creationId xmlns:a16="http://schemas.microsoft.com/office/drawing/2014/main" id="{00000000-0008-0000-0800-00006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45" name="TextBox 2657">
          <a:extLst>
            <a:ext uri="{FF2B5EF4-FFF2-40B4-BE49-F238E27FC236}">
              <a16:creationId xmlns:a16="http://schemas.microsoft.com/office/drawing/2014/main" id="{00000000-0008-0000-0800-00006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46" name="TextBox 1">
          <a:extLst>
            <a:ext uri="{FF2B5EF4-FFF2-40B4-BE49-F238E27FC236}">
              <a16:creationId xmlns:a16="http://schemas.microsoft.com/office/drawing/2014/main" id="{00000000-0008-0000-0800-00006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47" name="TextBox 2659">
          <a:extLst>
            <a:ext uri="{FF2B5EF4-FFF2-40B4-BE49-F238E27FC236}">
              <a16:creationId xmlns:a16="http://schemas.microsoft.com/office/drawing/2014/main" id="{00000000-0008-0000-0800-00006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48" name="TextBox 2660">
          <a:extLst>
            <a:ext uri="{FF2B5EF4-FFF2-40B4-BE49-F238E27FC236}">
              <a16:creationId xmlns:a16="http://schemas.microsoft.com/office/drawing/2014/main" id="{00000000-0008-0000-0800-00006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49" name="TextBox 2661">
          <a:extLst>
            <a:ext uri="{FF2B5EF4-FFF2-40B4-BE49-F238E27FC236}">
              <a16:creationId xmlns:a16="http://schemas.microsoft.com/office/drawing/2014/main" id="{00000000-0008-0000-0800-00006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50" name="TextBox 2662">
          <a:extLst>
            <a:ext uri="{FF2B5EF4-FFF2-40B4-BE49-F238E27FC236}">
              <a16:creationId xmlns:a16="http://schemas.microsoft.com/office/drawing/2014/main" id="{00000000-0008-0000-0800-00006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51" name="TextBox 1">
          <a:extLst>
            <a:ext uri="{FF2B5EF4-FFF2-40B4-BE49-F238E27FC236}">
              <a16:creationId xmlns:a16="http://schemas.microsoft.com/office/drawing/2014/main" id="{00000000-0008-0000-0800-00006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52" name="TextBox 2664">
          <a:extLst>
            <a:ext uri="{FF2B5EF4-FFF2-40B4-BE49-F238E27FC236}">
              <a16:creationId xmlns:a16="http://schemas.microsoft.com/office/drawing/2014/main" id="{00000000-0008-0000-0800-00006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53" name="TextBox 2665">
          <a:extLst>
            <a:ext uri="{FF2B5EF4-FFF2-40B4-BE49-F238E27FC236}">
              <a16:creationId xmlns:a16="http://schemas.microsoft.com/office/drawing/2014/main" id="{00000000-0008-0000-0800-00006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54" name="TextBox 1">
          <a:extLst>
            <a:ext uri="{FF2B5EF4-FFF2-40B4-BE49-F238E27FC236}">
              <a16:creationId xmlns:a16="http://schemas.microsoft.com/office/drawing/2014/main" id="{00000000-0008-0000-0800-00006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55" name="TextBox 2667">
          <a:extLst>
            <a:ext uri="{FF2B5EF4-FFF2-40B4-BE49-F238E27FC236}">
              <a16:creationId xmlns:a16="http://schemas.microsoft.com/office/drawing/2014/main" id="{00000000-0008-0000-0800-00006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56" name="TextBox 2668">
          <a:extLst>
            <a:ext uri="{FF2B5EF4-FFF2-40B4-BE49-F238E27FC236}">
              <a16:creationId xmlns:a16="http://schemas.microsoft.com/office/drawing/2014/main" id="{00000000-0008-0000-0800-00006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57" name="TextBox 2669">
          <a:extLst>
            <a:ext uri="{FF2B5EF4-FFF2-40B4-BE49-F238E27FC236}">
              <a16:creationId xmlns:a16="http://schemas.microsoft.com/office/drawing/2014/main" id="{00000000-0008-0000-0800-00006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58" name="TextBox 2670">
          <a:extLst>
            <a:ext uri="{FF2B5EF4-FFF2-40B4-BE49-F238E27FC236}">
              <a16:creationId xmlns:a16="http://schemas.microsoft.com/office/drawing/2014/main" id="{00000000-0008-0000-0800-00007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59" name="TextBox 1">
          <a:extLst>
            <a:ext uri="{FF2B5EF4-FFF2-40B4-BE49-F238E27FC236}">
              <a16:creationId xmlns:a16="http://schemas.microsoft.com/office/drawing/2014/main" id="{00000000-0008-0000-0800-00007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60" name="TextBox 2672">
          <a:extLst>
            <a:ext uri="{FF2B5EF4-FFF2-40B4-BE49-F238E27FC236}">
              <a16:creationId xmlns:a16="http://schemas.microsoft.com/office/drawing/2014/main" id="{00000000-0008-0000-0800-00007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61" name="TextBox 2673">
          <a:extLst>
            <a:ext uri="{FF2B5EF4-FFF2-40B4-BE49-F238E27FC236}">
              <a16:creationId xmlns:a16="http://schemas.microsoft.com/office/drawing/2014/main" id="{00000000-0008-0000-0800-00007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62" name="TextBox 1">
          <a:extLst>
            <a:ext uri="{FF2B5EF4-FFF2-40B4-BE49-F238E27FC236}">
              <a16:creationId xmlns:a16="http://schemas.microsoft.com/office/drawing/2014/main" id="{00000000-0008-0000-0800-00007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63" name="TextBox 2675">
          <a:extLst>
            <a:ext uri="{FF2B5EF4-FFF2-40B4-BE49-F238E27FC236}">
              <a16:creationId xmlns:a16="http://schemas.microsoft.com/office/drawing/2014/main" id="{00000000-0008-0000-0800-00007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64" name="TextBox 2676">
          <a:extLst>
            <a:ext uri="{FF2B5EF4-FFF2-40B4-BE49-F238E27FC236}">
              <a16:creationId xmlns:a16="http://schemas.microsoft.com/office/drawing/2014/main" id="{00000000-0008-0000-0800-00007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65" name="TextBox 2677">
          <a:extLst>
            <a:ext uri="{FF2B5EF4-FFF2-40B4-BE49-F238E27FC236}">
              <a16:creationId xmlns:a16="http://schemas.microsoft.com/office/drawing/2014/main" id="{00000000-0008-0000-0800-00007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66" name="TextBox 2678">
          <a:extLst>
            <a:ext uri="{FF2B5EF4-FFF2-40B4-BE49-F238E27FC236}">
              <a16:creationId xmlns:a16="http://schemas.microsoft.com/office/drawing/2014/main" id="{00000000-0008-0000-0800-00007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67" name="TextBox 1">
          <a:extLst>
            <a:ext uri="{FF2B5EF4-FFF2-40B4-BE49-F238E27FC236}">
              <a16:creationId xmlns:a16="http://schemas.microsoft.com/office/drawing/2014/main" id="{00000000-0008-0000-0800-00007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68" name="TextBox 2680">
          <a:extLst>
            <a:ext uri="{FF2B5EF4-FFF2-40B4-BE49-F238E27FC236}">
              <a16:creationId xmlns:a16="http://schemas.microsoft.com/office/drawing/2014/main" id="{00000000-0008-0000-0800-00007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69" name="TextBox 2681">
          <a:extLst>
            <a:ext uri="{FF2B5EF4-FFF2-40B4-BE49-F238E27FC236}">
              <a16:creationId xmlns:a16="http://schemas.microsoft.com/office/drawing/2014/main" id="{00000000-0008-0000-0800-00007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70" name="TextBox 1">
          <a:extLst>
            <a:ext uri="{FF2B5EF4-FFF2-40B4-BE49-F238E27FC236}">
              <a16:creationId xmlns:a16="http://schemas.microsoft.com/office/drawing/2014/main" id="{00000000-0008-0000-0800-00007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71" name="TextBox 2683">
          <a:extLst>
            <a:ext uri="{FF2B5EF4-FFF2-40B4-BE49-F238E27FC236}">
              <a16:creationId xmlns:a16="http://schemas.microsoft.com/office/drawing/2014/main" id="{00000000-0008-0000-0800-00007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72" name="TextBox 2684">
          <a:extLst>
            <a:ext uri="{FF2B5EF4-FFF2-40B4-BE49-F238E27FC236}">
              <a16:creationId xmlns:a16="http://schemas.microsoft.com/office/drawing/2014/main" id="{00000000-0008-0000-0800-00007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73" name="TextBox 2685">
          <a:extLst>
            <a:ext uri="{FF2B5EF4-FFF2-40B4-BE49-F238E27FC236}">
              <a16:creationId xmlns:a16="http://schemas.microsoft.com/office/drawing/2014/main" id="{00000000-0008-0000-0800-00007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74" name="TextBox 2686">
          <a:extLst>
            <a:ext uri="{FF2B5EF4-FFF2-40B4-BE49-F238E27FC236}">
              <a16:creationId xmlns:a16="http://schemas.microsoft.com/office/drawing/2014/main" id="{00000000-0008-0000-0800-00008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75" name="TextBox 1">
          <a:extLst>
            <a:ext uri="{FF2B5EF4-FFF2-40B4-BE49-F238E27FC236}">
              <a16:creationId xmlns:a16="http://schemas.microsoft.com/office/drawing/2014/main" id="{00000000-0008-0000-0800-00008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76" name="TextBox 2688">
          <a:extLst>
            <a:ext uri="{FF2B5EF4-FFF2-40B4-BE49-F238E27FC236}">
              <a16:creationId xmlns:a16="http://schemas.microsoft.com/office/drawing/2014/main" id="{00000000-0008-0000-0800-00008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677" name="TextBox 2689">
          <a:extLst>
            <a:ext uri="{FF2B5EF4-FFF2-40B4-BE49-F238E27FC236}">
              <a16:creationId xmlns:a16="http://schemas.microsoft.com/office/drawing/2014/main" id="{00000000-0008-0000-0800-000083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678" name="TextBox 2690">
          <a:extLst>
            <a:ext uri="{FF2B5EF4-FFF2-40B4-BE49-F238E27FC236}">
              <a16:creationId xmlns:a16="http://schemas.microsoft.com/office/drawing/2014/main" id="{00000000-0008-0000-0800-000084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679" name="TextBox 2691">
          <a:extLst>
            <a:ext uri="{FF2B5EF4-FFF2-40B4-BE49-F238E27FC236}">
              <a16:creationId xmlns:a16="http://schemas.microsoft.com/office/drawing/2014/main" id="{00000000-0008-0000-0800-000085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80" name="TextBox 2692">
          <a:extLst>
            <a:ext uri="{FF2B5EF4-FFF2-40B4-BE49-F238E27FC236}">
              <a16:creationId xmlns:a16="http://schemas.microsoft.com/office/drawing/2014/main" id="{00000000-0008-0000-0800-00008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81" name="TextBox 1">
          <a:extLst>
            <a:ext uri="{FF2B5EF4-FFF2-40B4-BE49-F238E27FC236}">
              <a16:creationId xmlns:a16="http://schemas.microsoft.com/office/drawing/2014/main" id="{00000000-0008-0000-0800-00008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82" name="TextBox 2694">
          <a:extLst>
            <a:ext uri="{FF2B5EF4-FFF2-40B4-BE49-F238E27FC236}">
              <a16:creationId xmlns:a16="http://schemas.microsoft.com/office/drawing/2014/main" id="{00000000-0008-0000-0800-00008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83" name="TextBox 2695">
          <a:extLst>
            <a:ext uri="{FF2B5EF4-FFF2-40B4-BE49-F238E27FC236}">
              <a16:creationId xmlns:a16="http://schemas.microsoft.com/office/drawing/2014/main" id="{00000000-0008-0000-0800-00008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84" name="TextBox 2696">
          <a:extLst>
            <a:ext uri="{FF2B5EF4-FFF2-40B4-BE49-F238E27FC236}">
              <a16:creationId xmlns:a16="http://schemas.microsoft.com/office/drawing/2014/main" id="{00000000-0008-0000-0800-00008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85" name="TextBox 2697">
          <a:extLst>
            <a:ext uri="{FF2B5EF4-FFF2-40B4-BE49-F238E27FC236}">
              <a16:creationId xmlns:a16="http://schemas.microsoft.com/office/drawing/2014/main" id="{00000000-0008-0000-0800-00008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86" name="TextBox 1">
          <a:extLst>
            <a:ext uri="{FF2B5EF4-FFF2-40B4-BE49-F238E27FC236}">
              <a16:creationId xmlns:a16="http://schemas.microsoft.com/office/drawing/2014/main" id="{00000000-0008-0000-0800-00008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87" name="TextBox 2699">
          <a:extLst>
            <a:ext uri="{FF2B5EF4-FFF2-40B4-BE49-F238E27FC236}">
              <a16:creationId xmlns:a16="http://schemas.microsoft.com/office/drawing/2014/main" id="{00000000-0008-0000-0800-00008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88" name="TextBox 2700">
          <a:extLst>
            <a:ext uri="{FF2B5EF4-FFF2-40B4-BE49-F238E27FC236}">
              <a16:creationId xmlns:a16="http://schemas.microsoft.com/office/drawing/2014/main" id="{00000000-0008-0000-0800-00008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89" name="TextBox 1">
          <a:extLst>
            <a:ext uri="{FF2B5EF4-FFF2-40B4-BE49-F238E27FC236}">
              <a16:creationId xmlns:a16="http://schemas.microsoft.com/office/drawing/2014/main" id="{00000000-0008-0000-0800-00008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90" name="TextBox 2702">
          <a:extLst>
            <a:ext uri="{FF2B5EF4-FFF2-40B4-BE49-F238E27FC236}">
              <a16:creationId xmlns:a16="http://schemas.microsoft.com/office/drawing/2014/main" id="{00000000-0008-0000-0800-00009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91" name="TextBox 2703">
          <a:extLst>
            <a:ext uri="{FF2B5EF4-FFF2-40B4-BE49-F238E27FC236}">
              <a16:creationId xmlns:a16="http://schemas.microsoft.com/office/drawing/2014/main" id="{00000000-0008-0000-0800-00009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92" name="TextBox 2704">
          <a:extLst>
            <a:ext uri="{FF2B5EF4-FFF2-40B4-BE49-F238E27FC236}">
              <a16:creationId xmlns:a16="http://schemas.microsoft.com/office/drawing/2014/main" id="{00000000-0008-0000-0800-00009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93" name="TextBox 2705">
          <a:extLst>
            <a:ext uri="{FF2B5EF4-FFF2-40B4-BE49-F238E27FC236}">
              <a16:creationId xmlns:a16="http://schemas.microsoft.com/office/drawing/2014/main" id="{00000000-0008-0000-0800-00009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94" name="TextBox 1">
          <a:extLst>
            <a:ext uri="{FF2B5EF4-FFF2-40B4-BE49-F238E27FC236}">
              <a16:creationId xmlns:a16="http://schemas.microsoft.com/office/drawing/2014/main" id="{00000000-0008-0000-0800-00009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95" name="TextBox 2707">
          <a:extLst>
            <a:ext uri="{FF2B5EF4-FFF2-40B4-BE49-F238E27FC236}">
              <a16:creationId xmlns:a16="http://schemas.microsoft.com/office/drawing/2014/main" id="{00000000-0008-0000-0800-00009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96" name="TextBox 2708">
          <a:extLst>
            <a:ext uri="{FF2B5EF4-FFF2-40B4-BE49-F238E27FC236}">
              <a16:creationId xmlns:a16="http://schemas.microsoft.com/office/drawing/2014/main" id="{00000000-0008-0000-0800-00009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97" name="TextBox 1">
          <a:extLst>
            <a:ext uri="{FF2B5EF4-FFF2-40B4-BE49-F238E27FC236}">
              <a16:creationId xmlns:a16="http://schemas.microsoft.com/office/drawing/2014/main" id="{00000000-0008-0000-0800-00009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98" name="TextBox 2710">
          <a:extLst>
            <a:ext uri="{FF2B5EF4-FFF2-40B4-BE49-F238E27FC236}">
              <a16:creationId xmlns:a16="http://schemas.microsoft.com/office/drawing/2014/main" id="{00000000-0008-0000-0800-00009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699" name="TextBox 2711">
          <a:extLst>
            <a:ext uri="{FF2B5EF4-FFF2-40B4-BE49-F238E27FC236}">
              <a16:creationId xmlns:a16="http://schemas.microsoft.com/office/drawing/2014/main" id="{00000000-0008-0000-0800-00009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00" name="TextBox 2712">
          <a:extLst>
            <a:ext uri="{FF2B5EF4-FFF2-40B4-BE49-F238E27FC236}">
              <a16:creationId xmlns:a16="http://schemas.microsoft.com/office/drawing/2014/main" id="{00000000-0008-0000-0800-00009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01" name="TextBox 2713">
          <a:extLst>
            <a:ext uri="{FF2B5EF4-FFF2-40B4-BE49-F238E27FC236}">
              <a16:creationId xmlns:a16="http://schemas.microsoft.com/office/drawing/2014/main" id="{00000000-0008-0000-0800-00009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02" name="TextBox 1">
          <a:extLst>
            <a:ext uri="{FF2B5EF4-FFF2-40B4-BE49-F238E27FC236}">
              <a16:creationId xmlns:a16="http://schemas.microsoft.com/office/drawing/2014/main" id="{00000000-0008-0000-0800-00009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03" name="TextBox 2715">
          <a:extLst>
            <a:ext uri="{FF2B5EF4-FFF2-40B4-BE49-F238E27FC236}">
              <a16:creationId xmlns:a16="http://schemas.microsoft.com/office/drawing/2014/main" id="{00000000-0008-0000-0800-00009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04" name="TextBox 2716">
          <a:extLst>
            <a:ext uri="{FF2B5EF4-FFF2-40B4-BE49-F238E27FC236}">
              <a16:creationId xmlns:a16="http://schemas.microsoft.com/office/drawing/2014/main" id="{00000000-0008-0000-0800-00009E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05" name="TextBox 2717">
          <a:extLst>
            <a:ext uri="{FF2B5EF4-FFF2-40B4-BE49-F238E27FC236}">
              <a16:creationId xmlns:a16="http://schemas.microsoft.com/office/drawing/2014/main" id="{00000000-0008-0000-0800-00009F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06" name="TextBox 2718">
          <a:extLst>
            <a:ext uri="{FF2B5EF4-FFF2-40B4-BE49-F238E27FC236}">
              <a16:creationId xmlns:a16="http://schemas.microsoft.com/office/drawing/2014/main" id="{00000000-0008-0000-0800-0000A0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07" name="TextBox 2719">
          <a:extLst>
            <a:ext uri="{FF2B5EF4-FFF2-40B4-BE49-F238E27FC236}">
              <a16:creationId xmlns:a16="http://schemas.microsoft.com/office/drawing/2014/main" id="{00000000-0008-0000-0800-0000A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08" name="TextBox 1">
          <a:extLst>
            <a:ext uri="{FF2B5EF4-FFF2-40B4-BE49-F238E27FC236}">
              <a16:creationId xmlns:a16="http://schemas.microsoft.com/office/drawing/2014/main" id="{00000000-0008-0000-0800-0000A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09" name="TextBox 2721">
          <a:extLst>
            <a:ext uri="{FF2B5EF4-FFF2-40B4-BE49-F238E27FC236}">
              <a16:creationId xmlns:a16="http://schemas.microsoft.com/office/drawing/2014/main" id="{00000000-0008-0000-0800-0000A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10" name="TextBox 2722">
          <a:extLst>
            <a:ext uri="{FF2B5EF4-FFF2-40B4-BE49-F238E27FC236}">
              <a16:creationId xmlns:a16="http://schemas.microsoft.com/office/drawing/2014/main" id="{00000000-0008-0000-0800-0000A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11" name="TextBox 2723">
          <a:extLst>
            <a:ext uri="{FF2B5EF4-FFF2-40B4-BE49-F238E27FC236}">
              <a16:creationId xmlns:a16="http://schemas.microsoft.com/office/drawing/2014/main" id="{00000000-0008-0000-0800-0000A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12" name="TextBox 2724">
          <a:extLst>
            <a:ext uri="{FF2B5EF4-FFF2-40B4-BE49-F238E27FC236}">
              <a16:creationId xmlns:a16="http://schemas.microsoft.com/office/drawing/2014/main" id="{00000000-0008-0000-0800-0000A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13" name="TextBox 1">
          <a:extLst>
            <a:ext uri="{FF2B5EF4-FFF2-40B4-BE49-F238E27FC236}">
              <a16:creationId xmlns:a16="http://schemas.microsoft.com/office/drawing/2014/main" id="{00000000-0008-0000-0800-0000A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14" name="TextBox 2726">
          <a:extLst>
            <a:ext uri="{FF2B5EF4-FFF2-40B4-BE49-F238E27FC236}">
              <a16:creationId xmlns:a16="http://schemas.microsoft.com/office/drawing/2014/main" id="{00000000-0008-0000-0800-0000A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15" name="TextBox 2727">
          <a:extLst>
            <a:ext uri="{FF2B5EF4-FFF2-40B4-BE49-F238E27FC236}">
              <a16:creationId xmlns:a16="http://schemas.microsoft.com/office/drawing/2014/main" id="{00000000-0008-0000-0800-0000A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16" name="TextBox 1">
          <a:extLst>
            <a:ext uri="{FF2B5EF4-FFF2-40B4-BE49-F238E27FC236}">
              <a16:creationId xmlns:a16="http://schemas.microsoft.com/office/drawing/2014/main" id="{00000000-0008-0000-0800-0000A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17" name="TextBox 2729">
          <a:extLst>
            <a:ext uri="{FF2B5EF4-FFF2-40B4-BE49-F238E27FC236}">
              <a16:creationId xmlns:a16="http://schemas.microsoft.com/office/drawing/2014/main" id="{00000000-0008-0000-0800-0000A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18" name="TextBox 2730">
          <a:extLst>
            <a:ext uri="{FF2B5EF4-FFF2-40B4-BE49-F238E27FC236}">
              <a16:creationId xmlns:a16="http://schemas.microsoft.com/office/drawing/2014/main" id="{00000000-0008-0000-0800-0000A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19" name="TextBox 2731">
          <a:extLst>
            <a:ext uri="{FF2B5EF4-FFF2-40B4-BE49-F238E27FC236}">
              <a16:creationId xmlns:a16="http://schemas.microsoft.com/office/drawing/2014/main" id="{00000000-0008-0000-0800-0000A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20" name="TextBox 2732">
          <a:extLst>
            <a:ext uri="{FF2B5EF4-FFF2-40B4-BE49-F238E27FC236}">
              <a16:creationId xmlns:a16="http://schemas.microsoft.com/office/drawing/2014/main" id="{00000000-0008-0000-0800-0000A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21" name="TextBox 1">
          <a:extLst>
            <a:ext uri="{FF2B5EF4-FFF2-40B4-BE49-F238E27FC236}">
              <a16:creationId xmlns:a16="http://schemas.microsoft.com/office/drawing/2014/main" id="{00000000-0008-0000-0800-0000A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22" name="TextBox 2734">
          <a:extLst>
            <a:ext uri="{FF2B5EF4-FFF2-40B4-BE49-F238E27FC236}">
              <a16:creationId xmlns:a16="http://schemas.microsoft.com/office/drawing/2014/main" id="{00000000-0008-0000-0800-0000B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23" name="TextBox 2735">
          <a:extLst>
            <a:ext uri="{FF2B5EF4-FFF2-40B4-BE49-F238E27FC236}">
              <a16:creationId xmlns:a16="http://schemas.microsoft.com/office/drawing/2014/main" id="{00000000-0008-0000-0800-0000B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24" name="TextBox 1">
          <a:extLst>
            <a:ext uri="{FF2B5EF4-FFF2-40B4-BE49-F238E27FC236}">
              <a16:creationId xmlns:a16="http://schemas.microsoft.com/office/drawing/2014/main" id="{00000000-0008-0000-0800-0000B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25" name="TextBox 2737">
          <a:extLst>
            <a:ext uri="{FF2B5EF4-FFF2-40B4-BE49-F238E27FC236}">
              <a16:creationId xmlns:a16="http://schemas.microsoft.com/office/drawing/2014/main" id="{00000000-0008-0000-0800-0000B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26" name="TextBox 2738">
          <a:extLst>
            <a:ext uri="{FF2B5EF4-FFF2-40B4-BE49-F238E27FC236}">
              <a16:creationId xmlns:a16="http://schemas.microsoft.com/office/drawing/2014/main" id="{00000000-0008-0000-0800-0000B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27" name="TextBox 2739">
          <a:extLst>
            <a:ext uri="{FF2B5EF4-FFF2-40B4-BE49-F238E27FC236}">
              <a16:creationId xmlns:a16="http://schemas.microsoft.com/office/drawing/2014/main" id="{00000000-0008-0000-0800-0000B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28" name="TextBox 2740">
          <a:extLst>
            <a:ext uri="{FF2B5EF4-FFF2-40B4-BE49-F238E27FC236}">
              <a16:creationId xmlns:a16="http://schemas.microsoft.com/office/drawing/2014/main" id="{00000000-0008-0000-0800-0000B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29" name="TextBox 1">
          <a:extLst>
            <a:ext uri="{FF2B5EF4-FFF2-40B4-BE49-F238E27FC236}">
              <a16:creationId xmlns:a16="http://schemas.microsoft.com/office/drawing/2014/main" id="{00000000-0008-0000-0800-0000B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30" name="TextBox 2742">
          <a:extLst>
            <a:ext uri="{FF2B5EF4-FFF2-40B4-BE49-F238E27FC236}">
              <a16:creationId xmlns:a16="http://schemas.microsoft.com/office/drawing/2014/main" id="{00000000-0008-0000-0800-0000B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31" name="TextBox 2743">
          <a:extLst>
            <a:ext uri="{FF2B5EF4-FFF2-40B4-BE49-F238E27FC236}">
              <a16:creationId xmlns:a16="http://schemas.microsoft.com/office/drawing/2014/main" id="{00000000-0008-0000-0800-0000B9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32" name="TextBox 2744">
          <a:extLst>
            <a:ext uri="{FF2B5EF4-FFF2-40B4-BE49-F238E27FC236}">
              <a16:creationId xmlns:a16="http://schemas.microsoft.com/office/drawing/2014/main" id="{00000000-0008-0000-0800-0000BA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33" name="TextBox 2745">
          <a:extLst>
            <a:ext uri="{FF2B5EF4-FFF2-40B4-BE49-F238E27FC236}">
              <a16:creationId xmlns:a16="http://schemas.microsoft.com/office/drawing/2014/main" id="{00000000-0008-0000-0800-0000BB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34" name="TextBox 2746">
          <a:extLst>
            <a:ext uri="{FF2B5EF4-FFF2-40B4-BE49-F238E27FC236}">
              <a16:creationId xmlns:a16="http://schemas.microsoft.com/office/drawing/2014/main" id="{00000000-0008-0000-0800-0000B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35" name="TextBox 1">
          <a:extLst>
            <a:ext uri="{FF2B5EF4-FFF2-40B4-BE49-F238E27FC236}">
              <a16:creationId xmlns:a16="http://schemas.microsoft.com/office/drawing/2014/main" id="{00000000-0008-0000-0800-0000B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36" name="TextBox 2748">
          <a:extLst>
            <a:ext uri="{FF2B5EF4-FFF2-40B4-BE49-F238E27FC236}">
              <a16:creationId xmlns:a16="http://schemas.microsoft.com/office/drawing/2014/main" id="{00000000-0008-0000-0800-0000B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37" name="TextBox 2749">
          <a:extLst>
            <a:ext uri="{FF2B5EF4-FFF2-40B4-BE49-F238E27FC236}">
              <a16:creationId xmlns:a16="http://schemas.microsoft.com/office/drawing/2014/main" id="{00000000-0008-0000-0800-0000B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38" name="TextBox 2750">
          <a:extLst>
            <a:ext uri="{FF2B5EF4-FFF2-40B4-BE49-F238E27FC236}">
              <a16:creationId xmlns:a16="http://schemas.microsoft.com/office/drawing/2014/main" id="{00000000-0008-0000-0800-0000C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39" name="TextBox 2751">
          <a:extLst>
            <a:ext uri="{FF2B5EF4-FFF2-40B4-BE49-F238E27FC236}">
              <a16:creationId xmlns:a16="http://schemas.microsoft.com/office/drawing/2014/main" id="{00000000-0008-0000-0800-0000C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40" name="TextBox 1">
          <a:extLst>
            <a:ext uri="{FF2B5EF4-FFF2-40B4-BE49-F238E27FC236}">
              <a16:creationId xmlns:a16="http://schemas.microsoft.com/office/drawing/2014/main" id="{00000000-0008-0000-0800-0000C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41" name="TextBox 2753">
          <a:extLst>
            <a:ext uri="{FF2B5EF4-FFF2-40B4-BE49-F238E27FC236}">
              <a16:creationId xmlns:a16="http://schemas.microsoft.com/office/drawing/2014/main" id="{00000000-0008-0000-0800-0000C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42" name="TextBox 2754">
          <a:extLst>
            <a:ext uri="{FF2B5EF4-FFF2-40B4-BE49-F238E27FC236}">
              <a16:creationId xmlns:a16="http://schemas.microsoft.com/office/drawing/2014/main" id="{00000000-0008-0000-0800-0000C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43" name="TextBox 1">
          <a:extLst>
            <a:ext uri="{FF2B5EF4-FFF2-40B4-BE49-F238E27FC236}">
              <a16:creationId xmlns:a16="http://schemas.microsoft.com/office/drawing/2014/main" id="{00000000-0008-0000-0800-0000C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44" name="TextBox 2756">
          <a:extLst>
            <a:ext uri="{FF2B5EF4-FFF2-40B4-BE49-F238E27FC236}">
              <a16:creationId xmlns:a16="http://schemas.microsoft.com/office/drawing/2014/main" id="{00000000-0008-0000-0800-0000C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45" name="TextBox 2757">
          <a:extLst>
            <a:ext uri="{FF2B5EF4-FFF2-40B4-BE49-F238E27FC236}">
              <a16:creationId xmlns:a16="http://schemas.microsoft.com/office/drawing/2014/main" id="{00000000-0008-0000-0800-0000C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46" name="TextBox 2758">
          <a:extLst>
            <a:ext uri="{FF2B5EF4-FFF2-40B4-BE49-F238E27FC236}">
              <a16:creationId xmlns:a16="http://schemas.microsoft.com/office/drawing/2014/main" id="{00000000-0008-0000-0800-0000C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47" name="TextBox 2759">
          <a:extLst>
            <a:ext uri="{FF2B5EF4-FFF2-40B4-BE49-F238E27FC236}">
              <a16:creationId xmlns:a16="http://schemas.microsoft.com/office/drawing/2014/main" id="{00000000-0008-0000-0800-0000C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48" name="TextBox 1">
          <a:extLst>
            <a:ext uri="{FF2B5EF4-FFF2-40B4-BE49-F238E27FC236}">
              <a16:creationId xmlns:a16="http://schemas.microsoft.com/office/drawing/2014/main" id="{00000000-0008-0000-0800-0000C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49" name="TextBox 2761">
          <a:extLst>
            <a:ext uri="{FF2B5EF4-FFF2-40B4-BE49-F238E27FC236}">
              <a16:creationId xmlns:a16="http://schemas.microsoft.com/office/drawing/2014/main" id="{00000000-0008-0000-0800-0000C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50" name="TextBox 2762">
          <a:extLst>
            <a:ext uri="{FF2B5EF4-FFF2-40B4-BE49-F238E27FC236}">
              <a16:creationId xmlns:a16="http://schemas.microsoft.com/office/drawing/2014/main" id="{00000000-0008-0000-0800-0000C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51" name="TextBox 1">
          <a:extLst>
            <a:ext uri="{FF2B5EF4-FFF2-40B4-BE49-F238E27FC236}">
              <a16:creationId xmlns:a16="http://schemas.microsoft.com/office/drawing/2014/main" id="{00000000-0008-0000-0800-0000C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52" name="TextBox 2764">
          <a:extLst>
            <a:ext uri="{FF2B5EF4-FFF2-40B4-BE49-F238E27FC236}">
              <a16:creationId xmlns:a16="http://schemas.microsoft.com/office/drawing/2014/main" id="{00000000-0008-0000-0800-0000C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53" name="TextBox 2765">
          <a:extLst>
            <a:ext uri="{FF2B5EF4-FFF2-40B4-BE49-F238E27FC236}">
              <a16:creationId xmlns:a16="http://schemas.microsoft.com/office/drawing/2014/main" id="{00000000-0008-0000-0800-0000C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54" name="TextBox 2766">
          <a:extLst>
            <a:ext uri="{FF2B5EF4-FFF2-40B4-BE49-F238E27FC236}">
              <a16:creationId xmlns:a16="http://schemas.microsoft.com/office/drawing/2014/main" id="{00000000-0008-0000-0800-0000D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55" name="TextBox 2767">
          <a:extLst>
            <a:ext uri="{FF2B5EF4-FFF2-40B4-BE49-F238E27FC236}">
              <a16:creationId xmlns:a16="http://schemas.microsoft.com/office/drawing/2014/main" id="{00000000-0008-0000-0800-0000D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56" name="TextBox 1">
          <a:extLst>
            <a:ext uri="{FF2B5EF4-FFF2-40B4-BE49-F238E27FC236}">
              <a16:creationId xmlns:a16="http://schemas.microsoft.com/office/drawing/2014/main" id="{00000000-0008-0000-0800-0000D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57" name="TextBox 2769">
          <a:extLst>
            <a:ext uri="{FF2B5EF4-FFF2-40B4-BE49-F238E27FC236}">
              <a16:creationId xmlns:a16="http://schemas.microsoft.com/office/drawing/2014/main" id="{00000000-0008-0000-0800-0000D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58" name="TextBox 2770">
          <a:extLst>
            <a:ext uri="{FF2B5EF4-FFF2-40B4-BE49-F238E27FC236}">
              <a16:creationId xmlns:a16="http://schemas.microsoft.com/office/drawing/2014/main" id="{00000000-0008-0000-0800-0000D4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59" name="TextBox 2771">
          <a:extLst>
            <a:ext uri="{FF2B5EF4-FFF2-40B4-BE49-F238E27FC236}">
              <a16:creationId xmlns:a16="http://schemas.microsoft.com/office/drawing/2014/main" id="{00000000-0008-0000-0800-0000D5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60" name="TextBox 2772">
          <a:extLst>
            <a:ext uri="{FF2B5EF4-FFF2-40B4-BE49-F238E27FC236}">
              <a16:creationId xmlns:a16="http://schemas.microsoft.com/office/drawing/2014/main" id="{00000000-0008-0000-0800-0000D6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61" name="TextBox 2773">
          <a:extLst>
            <a:ext uri="{FF2B5EF4-FFF2-40B4-BE49-F238E27FC236}">
              <a16:creationId xmlns:a16="http://schemas.microsoft.com/office/drawing/2014/main" id="{00000000-0008-0000-0800-0000D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62" name="TextBox 1">
          <a:extLst>
            <a:ext uri="{FF2B5EF4-FFF2-40B4-BE49-F238E27FC236}">
              <a16:creationId xmlns:a16="http://schemas.microsoft.com/office/drawing/2014/main" id="{00000000-0008-0000-0800-0000D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63" name="TextBox 2775">
          <a:extLst>
            <a:ext uri="{FF2B5EF4-FFF2-40B4-BE49-F238E27FC236}">
              <a16:creationId xmlns:a16="http://schemas.microsoft.com/office/drawing/2014/main" id="{00000000-0008-0000-0800-0000D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64" name="TextBox 2776">
          <a:extLst>
            <a:ext uri="{FF2B5EF4-FFF2-40B4-BE49-F238E27FC236}">
              <a16:creationId xmlns:a16="http://schemas.microsoft.com/office/drawing/2014/main" id="{00000000-0008-0000-0800-0000D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65" name="TextBox 2777">
          <a:extLst>
            <a:ext uri="{FF2B5EF4-FFF2-40B4-BE49-F238E27FC236}">
              <a16:creationId xmlns:a16="http://schemas.microsoft.com/office/drawing/2014/main" id="{00000000-0008-0000-0800-0000D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66" name="TextBox 2778">
          <a:extLst>
            <a:ext uri="{FF2B5EF4-FFF2-40B4-BE49-F238E27FC236}">
              <a16:creationId xmlns:a16="http://schemas.microsoft.com/office/drawing/2014/main" id="{00000000-0008-0000-0800-0000D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67" name="TextBox 1">
          <a:extLst>
            <a:ext uri="{FF2B5EF4-FFF2-40B4-BE49-F238E27FC236}">
              <a16:creationId xmlns:a16="http://schemas.microsoft.com/office/drawing/2014/main" id="{00000000-0008-0000-0800-0000D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68" name="TextBox 2780">
          <a:extLst>
            <a:ext uri="{FF2B5EF4-FFF2-40B4-BE49-F238E27FC236}">
              <a16:creationId xmlns:a16="http://schemas.microsoft.com/office/drawing/2014/main" id="{00000000-0008-0000-0800-0000D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69" name="TextBox 2781">
          <a:extLst>
            <a:ext uri="{FF2B5EF4-FFF2-40B4-BE49-F238E27FC236}">
              <a16:creationId xmlns:a16="http://schemas.microsoft.com/office/drawing/2014/main" id="{00000000-0008-0000-0800-0000D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70" name="TextBox 1">
          <a:extLst>
            <a:ext uri="{FF2B5EF4-FFF2-40B4-BE49-F238E27FC236}">
              <a16:creationId xmlns:a16="http://schemas.microsoft.com/office/drawing/2014/main" id="{00000000-0008-0000-0800-0000E0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71" name="TextBox 2783">
          <a:extLst>
            <a:ext uri="{FF2B5EF4-FFF2-40B4-BE49-F238E27FC236}">
              <a16:creationId xmlns:a16="http://schemas.microsoft.com/office/drawing/2014/main" id="{00000000-0008-0000-0800-0000E1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72" name="TextBox 2784">
          <a:extLst>
            <a:ext uri="{FF2B5EF4-FFF2-40B4-BE49-F238E27FC236}">
              <a16:creationId xmlns:a16="http://schemas.microsoft.com/office/drawing/2014/main" id="{00000000-0008-0000-0800-0000E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73" name="TextBox 2785">
          <a:extLst>
            <a:ext uri="{FF2B5EF4-FFF2-40B4-BE49-F238E27FC236}">
              <a16:creationId xmlns:a16="http://schemas.microsoft.com/office/drawing/2014/main" id="{00000000-0008-0000-0800-0000E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74" name="TextBox 2786">
          <a:extLst>
            <a:ext uri="{FF2B5EF4-FFF2-40B4-BE49-F238E27FC236}">
              <a16:creationId xmlns:a16="http://schemas.microsoft.com/office/drawing/2014/main" id="{00000000-0008-0000-0800-0000E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75" name="TextBox 1">
          <a:extLst>
            <a:ext uri="{FF2B5EF4-FFF2-40B4-BE49-F238E27FC236}">
              <a16:creationId xmlns:a16="http://schemas.microsoft.com/office/drawing/2014/main" id="{00000000-0008-0000-0800-0000E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76" name="TextBox 2788">
          <a:extLst>
            <a:ext uri="{FF2B5EF4-FFF2-40B4-BE49-F238E27FC236}">
              <a16:creationId xmlns:a16="http://schemas.microsoft.com/office/drawing/2014/main" id="{00000000-0008-0000-0800-0000E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77" name="TextBox 2789">
          <a:extLst>
            <a:ext uri="{FF2B5EF4-FFF2-40B4-BE49-F238E27FC236}">
              <a16:creationId xmlns:a16="http://schemas.microsoft.com/office/drawing/2014/main" id="{00000000-0008-0000-0800-0000E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78" name="TextBox 1">
          <a:extLst>
            <a:ext uri="{FF2B5EF4-FFF2-40B4-BE49-F238E27FC236}">
              <a16:creationId xmlns:a16="http://schemas.microsoft.com/office/drawing/2014/main" id="{00000000-0008-0000-0800-0000E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79" name="TextBox 2791">
          <a:extLst>
            <a:ext uri="{FF2B5EF4-FFF2-40B4-BE49-F238E27FC236}">
              <a16:creationId xmlns:a16="http://schemas.microsoft.com/office/drawing/2014/main" id="{00000000-0008-0000-0800-0000E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80" name="TextBox 2792">
          <a:extLst>
            <a:ext uri="{FF2B5EF4-FFF2-40B4-BE49-F238E27FC236}">
              <a16:creationId xmlns:a16="http://schemas.microsoft.com/office/drawing/2014/main" id="{00000000-0008-0000-0800-0000E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81" name="TextBox 2793">
          <a:extLst>
            <a:ext uri="{FF2B5EF4-FFF2-40B4-BE49-F238E27FC236}">
              <a16:creationId xmlns:a16="http://schemas.microsoft.com/office/drawing/2014/main" id="{00000000-0008-0000-0800-0000E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82" name="TextBox 2794">
          <a:extLst>
            <a:ext uri="{FF2B5EF4-FFF2-40B4-BE49-F238E27FC236}">
              <a16:creationId xmlns:a16="http://schemas.microsoft.com/office/drawing/2014/main" id="{00000000-0008-0000-0800-0000E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83" name="TextBox 1">
          <a:extLst>
            <a:ext uri="{FF2B5EF4-FFF2-40B4-BE49-F238E27FC236}">
              <a16:creationId xmlns:a16="http://schemas.microsoft.com/office/drawing/2014/main" id="{00000000-0008-0000-0800-0000E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84" name="TextBox 2796">
          <a:extLst>
            <a:ext uri="{FF2B5EF4-FFF2-40B4-BE49-F238E27FC236}">
              <a16:creationId xmlns:a16="http://schemas.microsoft.com/office/drawing/2014/main" id="{00000000-0008-0000-0800-0000E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85" name="TextBox 2797">
          <a:extLst>
            <a:ext uri="{FF2B5EF4-FFF2-40B4-BE49-F238E27FC236}">
              <a16:creationId xmlns:a16="http://schemas.microsoft.com/office/drawing/2014/main" id="{00000000-0008-0000-0800-0000EF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86" name="TextBox 2798">
          <a:extLst>
            <a:ext uri="{FF2B5EF4-FFF2-40B4-BE49-F238E27FC236}">
              <a16:creationId xmlns:a16="http://schemas.microsoft.com/office/drawing/2014/main" id="{00000000-0008-0000-0800-0000F0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787" name="TextBox 2799">
          <a:extLst>
            <a:ext uri="{FF2B5EF4-FFF2-40B4-BE49-F238E27FC236}">
              <a16:creationId xmlns:a16="http://schemas.microsoft.com/office/drawing/2014/main" id="{00000000-0008-0000-0800-0000F12A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88" name="TextBox 2800">
          <a:extLst>
            <a:ext uri="{FF2B5EF4-FFF2-40B4-BE49-F238E27FC236}">
              <a16:creationId xmlns:a16="http://schemas.microsoft.com/office/drawing/2014/main" id="{00000000-0008-0000-0800-0000F2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89" name="TextBox 1">
          <a:extLst>
            <a:ext uri="{FF2B5EF4-FFF2-40B4-BE49-F238E27FC236}">
              <a16:creationId xmlns:a16="http://schemas.microsoft.com/office/drawing/2014/main" id="{00000000-0008-0000-0800-0000F3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90" name="TextBox 2802">
          <a:extLst>
            <a:ext uri="{FF2B5EF4-FFF2-40B4-BE49-F238E27FC236}">
              <a16:creationId xmlns:a16="http://schemas.microsoft.com/office/drawing/2014/main" id="{00000000-0008-0000-0800-0000F4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91" name="TextBox 2803">
          <a:extLst>
            <a:ext uri="{FF2B5EF4-FFF2-40B4-BE49-F238E27FC236}">
              <a16:creationId xmlns:a16="http://schemas.microsoft.com/office/drawing/2014/main" id="{00000000-0008-0000-0800-0000F5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92" name="TextBox 2804">
          <a:extLst>
            <a:ext uri="{FF2B5EF4-FFF2-40B4-BE49-F238E27FC236}">
              <a16:creationId xmlns:a16="http://schemas.microsoft.com/office/drawing/2014/main" id="{00000000-0008-0000-0800-0000F6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93" name="TextBox 2805">
          <a:extLst>
            <a:ext uri="{FF2B5EF4-FFF2-40B4-BE49-F238E27FC236}">
              <a16:creationId xmlns:a16="http://schemas.microsoft.com/office/drawing/2014/main" id="{00000000-0008-0000-0800-0000F7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94" name="TextBox 1">
          <a:extLst>
            <a:ext uri="{FF2B5EF4-FFF2-40B4-BE49-F238E27FC236}">
              <a16:creationId xmlns:a16="http://schemas.microsoft.com/office/drawing/2014/main" id="{00000000-0008-0000-0800-0000F8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95" name="TextBox 2807">
          <a:extLst>
            <a:ext uri="{FF2B5EF4-FFF2-40B4-BE49-F238E27FC236}">
              <a16:creationId xmlns:a16="http://schemas.microsoft.com/office/drawing/2014/main" id="{00000000-0008-0000-0800-0000F9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96" name="TextBox 2808">
          <a:extLst>
            <a:ext uri="{FF2B5EF4-FFF2-40B4-BE49-F238E27FC236}">
              <a16:creationId xmlns:a16="http://schemas.microsoft.com/office/drawing/2014/main" id="{00000000-0008-0000-0800-0000FA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97" name="TextBox 1">
          <a:extLst>
            <a:ext uri="{FF2B5EF4-FFF2-40B4-BE49-F238E27FC236}">
              <a16:creationId xmlns:a16="http://schemas.microsoft.com/office/drawing/2014/main" id="{00000000-0008-0000-0800-0000FB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98" name="TextBox 2810">
          <a:extLst>
            <a:ext uri="{FF2B5EF4-FFF2-40B4-BE49-F238E27FC236}">
              <a16:creationId xmlns:a16="http://schemas.microsoft.com/office/drawing/2014/main" id="{00000000-0008-0000-0800-0000FC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799" name="TextBox 2811">
          <a:extLst>
            <a:ext uri="{FF2B5EF4-FFF2-40B4-BE49-F238E27FC236}">
              <a16:creationId xmlns:a16="http://schemas.microsoft.com/office/drawing/2014/main" id="{00000000-0008-0000-0800-0000FD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00" name="TextBox 2812">
          <a:extLst>
            <a:ext uri="{FF2B5EF4-FFF2-40B4-BE49-F238E27FC236}">
              <a16:creationId xmlns:a16="http://schemas.microsoft.com/office/drawing/2014/main" id="{00000000-0008-0000-0800-0000FE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01" name="TextBox 2813">
          <a:extLst>
            <a:ext uri="{FF2B5EF4-FFF2-40B4-BE49-F238E27FC236}">
              <a16:creationId xmlns:a16="http://schemas.microsoft.com/office/drawing/2014/main" id="{00000000-0008-0000-0800-0000FF2A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02" name="TextBox 1">
          <a:extLst>
            <a:ext uri="{FF2B5EF4-FFF2-40B4-BE49-F238E27FC236}">
              <a16:creationId xmlns:a16="http://schemas.microsoft.com/office/drawing/2014/main" id="{00000000-0008-0000-0800-000000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03" name="TextBox 2815">
          <a:extLst>
            <a:ext uri="{FF2B5EF4-FFF2-40B4-BE49-F238E27FC236}">
              <a16:creationId xmlns:a16="http://schemas.microsoft.com/office/drawing/2014/main" id="{00000000-0008-0000-0800-000001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04" name="TextBox 2816">
          <a:extLst>
            <a:ext uri="{FF2B5EF4-FFF2-40B4-BE49-F238E27FC236}">
              <a16:creationId xmlns:a16="http://schemas.microsoft.com/office/drawing/2014/main" id="{00000000-0008-0000-0800-000002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05" name="TextBox 1">
          <a:extLst>
            <a:ext uri="{FF2B5EF4-FFF2-40B4-BE49-F238E27FC236}">
              <a16:creationId xmlns:a16="http://schemas.microsoft.com/office/drawing/2014/main" id="{00000000-0008-0000-0800-000003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06" name="TextBox 2818">
          <a:extLst>
            <a:ext uri="{FF2B5EF4-FFF2-40B4-BE49-F238E27FC236}">
              <a16:creationId xmlns:a16="http://schemas.microsoft.com/office/drawing/2014/main" id="{00000000-0008-0000-0800-000004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07" name="TextBox 2819">
          <a:extLst>
            <a:ext uri="{FF2B5EF4-FFF2-40B4-BE49-F238E27FC236}">
              <a16:creationId xmlns:a16="http://schemas.microsoft.com/office/drawing/2014/main" id="{00000000-0008-0000-0800-000005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08" name="TextBox 2820">
          <a:extLst>
            <a:ext uri="{FF2B5EF4-FFF2-40B4-BE49-F238E27FC236}">
              <a16:creationId xmlns:a16="http://schemas.microsoft.com/office/drawing/2014/main" id="{00000000-0008-0000-0800-000006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09" name="TextBox 2821">
          <a:extLst>
            <a:ext uri="{FF2B5EF4-FFF2-40B4-BE49-F238E27FC236}">
              <a16:creationId xmlns:a16="http://schemas.microsoft.com/office/drawing/2014/main" id="{00000000-0008-0000-0800-000007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10" name="TextBox 1">
          <a:extLst>
            <a:ext uri="{FF2B5EF4-FFF2-40B4-BE49-F238E27FC236}">
              <a16:creationId xmlns:a16="http://schemas.microsoft.com/office/drawing/2014/main" id="{00000000-0008-0000-0800-000008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11" name="TextBox 2823">
          <a:extLst>
            <a:ext uri="{FF2B5EF4-FFF2-40B4-BE49-F238E27FC236}">
              <a16:creationId xmlns:a16="http://schemas.microsoft.com/office/drawing/2014/main" id="{00000000-0008-0000-0800-000009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812" name="TextBox 2824">
          <a:extLst>
            <a:ext uri="{FF2B5EF4-FFF2-40B4-BE49-F238E27FC236}">
              <a16:creationId xmlns:a16="http://schemas.microsoft.com/office/drawing/2014/main" id="{00000000-0008-0000-0800-00000A2B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813" name="TextBox 2825">
          <a:extLst>
            <a:ext uri="{FF2B5EF4-FFF2-40B4-BE49-F238E27FC236}">
              <a16:creationId xmlns:a16="http://schemas.microsoft.com/office/drawing/2014/main" id="{00000000-0008-0000-0800-00000B2B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61925" cy="241301"/>
    <xdr:sp macro="" textlink="">
      <xdr:nvSpPr>
        <xdr:cNvPr id="1814" name="TextBox 2826">
          <a:extLst>
            <a:ext uri="{FF2B5EF4-FFF2-40B4-BE49-F238E27FC236}">
              <a16:creationId xmlns:a16="http://schemas.microsoft.com/office/drawing/2014/main" id="{00000000-0008-0000-0800-00000C2B0000}"/>
            </a:ext>
          </a:extLst>
        </xdr:cNvPr>
        <xdr:cNvSpPr txBox="1">
          <a:spLocks noChangeArrowheads="1"/>
        </xdr:cNvSpPr>
      </xdr:nvSpPr>
      <xdr:spPr bwMode="auto">
        <a:xfrm>
          <a:off x="3695700" y="24984075"/>
          <a:ext cx="16192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15" name="TextBox 2827">
          <a:extLst>
            <a:ext uri="{FF2B5EF4-FFF2-40B4-BE49-F238E27FC236}">
              <a16:creationId xmlns:a16="http://schemas.microsoft.com/office/drawing/2014/main" id="{00000000-0008-0000-0800-00000D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16" name="TextBox 1">
          <a:extLst>
            <a:ext uri="{FF2B5EF4-FFF2-40B4-BE49-F238E27FC236}">
              <a16:creationId xmlns:a16="http://schemas.microsoft.com/office/drawing/2014/main" id="{00000000-0008-0000-0800-00000E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17" name="TextBox 2829">
          <a:extLst>
            <a:ext uri="{FF2B5EF4-FFF2-40B4-BE49-F238E27FC236}">
              <a16:creationId xmlns:a16="http://schemas.microsoft.com/office/drawing/2014/main" id="{00000000-0008-0000-0800-00000F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18" name="TextBox 2830">
          <a:extLst>
            <a:ext uri="{FF2B5EF4-FFF2-40B4-BE49-F238E27FC236}">
              <a16:creationId xmlns:a16="http://schemas.microsoft.com/office/drawing/2014/main" id="{00000000-0008-0000-0800-000010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19" name="TextBox 2831">
          <a:extLst>
            <a:ext uri="{FF2B5EF4-FFF2-40B4-BE49-F238E27FC236}">
              <a16:creationId xmlns:a16="http://schemas.microsoft.com/office/drawing/2014/main" id="{00000000-0008-0000-0800-000011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20" name="TextBox 2832">
          <a:extLst>
            <a:ext uri="{FF2B5EF4-FFF2-40B4-BE49-F238E27FC236}">
              <a16:creationId xmlns:a16="http://schemas.microsoft.com/office/drawing/2014/main" id="{00000000-0008-0000-0800-000012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21" name="TextBox 1">
          <a:extLst>
            <a:ext uri="{FF2B5EF4-FFF2-40B4-BE49-F238E27FC236}">
              <a16:creationId xmlns:a16="http://schemas.microsoft.com/office/drawing/2014/main" id="{00000000-0008-0000-0800-000013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22" name="TextBox 2834">
          <a:extLst>
            <a:ext uri="{FF2B5EF4-FFF2-40B4-BE49-F238E27FC236}">
              <a16:creationId xmlns:a16="http://schemas.microsoft.com/office/drawing/2014/main" id="{00000000-0008-0000-0800-000014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23" name="TextBox 2835">
          <a:extLst>
            <a:ext uri="{FF2B5EF4-FFF2-40B4-BE49-F238E27FC236}">
              <a16:creationId xmlns:a16="http://schemas.microsoft.com/office/drawing/2014/main" id="{00000000-0008-0000-0800-000015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24" name="TextBox 1">
          <a:extLst>
            <a:ext uri="{FF2B5EF4-FFF2-40B4-BE49-F238E27FC236}">
              <a16:creationId xmlns:a16="http://schemas.microsoft.com/office/drawing/2014/main" id="{00000000-0008-0000-0800-000016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25" name="TextBox 2837">
          <a:extLst>
            <a:ext uri="{FF2B5EF4-FFF2-40B4-BE49-F238E27FC236}">
              <a16:creationId xmlns:a16="http://schemas.microsoft.com/office/drawing/2014/main" id="{00000000-0008-0000-0800-000017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26" name="TextBox 2838">
          <a:extLst>
            <a:ext uri="{FF2B5EF4-FFF2-40B4-BE49-F238E27FC236}">
              <a16:creationId xmlns:a16="http://schemas.microsoft.com/office/drawing/2014/main" id="{00000000-0008-0000-0800-000018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27" name="TextBox 2839">
          <a:extLst>
            <a:ext uri="{FF2B5EF4-FFF2-40B4-BE49-F238E27FC236}">
              <a16:creationId xmlns:a16="http://schemas.microsoft.com/office/drawing/2014/main" id="{00000000-0008-0000-0800-000019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28" name="TextBox 2840">
          <a:extLst>
            <a:ext uri="{FF2B5EF4-FFF2-40B4-BE49-F238E27FC236}">
              <a16:creationId xmlns:a16="http://schemas.microsoft.com/office/drawing/2014/main" id="{00000000-0008-0000-0800-00001A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29" name="TextBox 1">
          <a:extLst>
            <a:ext uri="{FF2B5EF4-FFF2-40B4-BE49-F238E27FC236}">
              <a16:creationId xmlns:a16="http://schemas.microsoft.com/office/drawing/2014/main" id="{00000000-0008-0000-0800-00001B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30" name="TextBox 2842">
          <a:extLst>
            <a:ext uri="{FF2B5EF4-FFF2-40B4-BE49-F238E27FC236}">
              <a16:creationId xmlns:a16="http://schemas.microsoft.com/office/drawing/2014/main" id="{00000000-0008-0000-0800-00001C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31" name="TextBox 2843">
          <a:extLst>
            <a:ext uri="{FF2B5EF4-FFF2-40B4-BE49-F238E27FC236}">
              <a16:creationId xmlns:a16="http://schemas.microsoft.com/office/drawing/2014/main" id="{00000000-0008-0000-0800-00001D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32" name="TextBox 1">
          <a:extLst>
            <a:ext uri="{FF2B5EF4-FFF2-40B4-BE49-F238E27FC236}">
              <a16:creationId xmlns:a16="http://schemas.microsoft.com/office/drawing/2014/main" id="{00000000-0008-0000-0800-00001E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33" name="TextBox 2845">
          <a:extLst>
            <a:ext uri="{FF2B5EF4-FFF2-40B4-BE49-F238E27FC236}">
              <a16:creationId xmlns:a16="http://schemas.microsoft.com/office/drawing/2014/main" id="{00000000-0008-0000-0800-00001F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34" name="TextBox 2846">
          <a:extLst>
            <a:ext uri="{FF2B5EF4-FFF2-40B4-BE49-F238E27FC236}">
              <a16:creationId xmlns:a16="http://schemas.microsoft.com/office/drawing/2014/main" id="{00000000-0008-0000-0800-000020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35" name="TextBox 2847">
          <a:extLst>
            <a:ext uri="{FF2B5EF4-FFF2-40B4-BE49-F238E27FC236}">
              <a16:creationId xmlns:a16="http://schemas.microsoft.com/office/drawing/2014/main" id="{00000000-0008-0000-0800-000021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36" name="TextBox 2848">
          <a:extLst>
            <a:ext uri="{FF2B5EF4-FFF2-40B4-BE49-F238E27FC236}">
              <a16:creationId xmlns:a16="http://schemas.microsoft.com/office/drawing/2014/main" id="{00000000-0008-0000-0800-000022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37" name="TextBox 1">
          <a:extLst>
            <a:ext uri="{FF2B5EF4-FFF2-40B4-BE49-F238E27FC236}">
              <a16:creationId xmlns:a16="http://schemas.microsoft.com/office/drawing/2014/main" id="{00000000-0008-0000-0800-000023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38" name="TextBox 2850">
          <a:extLst>
            <a:ext uri="{FF2B5EF4-FFF2-40B4-BE49-F238E27FC236}">
              <a16:creationId xmlns:a16="http://schemas.microsoft.com/office/drawing/2014/main" id="{00000000-0008-0000-0800-000024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39" name="TextBox 2851">
          <a:extLst>
            <a:ext uri="{FF2B5EF4-FFF2-40B4-BE49-F238E27FC236}">
              <a16:creationId xmlns:a16="http://schemas.microsoft.com/office/drawing/2014/main" id="{00000000-0008-0000-0800-000025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40" name="TextBox 1">
          <a:extLst>
            <a:ext uri="{FF2B5EF4-FFF2-40B4-BE49-F238E27FC236}">
              <a16:creationId xmlns:a16="http://schemas.microsoft.com/office/drawing/2014/main" id="{00000000-0008-0000-0800-000026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41" name="TextBox 2853">
          <a:extLst>
            <a:ext uri="{FF2B5EF4-FFF2-40B4-BE49-F238E27FC236}">
              <a16:creationId xmlns:a16="http://schemas.microsoft.com/office/drawing/2014/main" id="{00000000-0008-0000-0800-000027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42" name="TextBox 2854">
          <a:extLst>
            <a:ext uri="{FF2B5EF4-FFF2-40B4-BE49-F238E27FC236}">
              <a16:creationId xmlns:a16="http://schemas.microsoft.com/office/drawing/2014/main" id="{00000000-0008-0000-0800-000028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43" name="TextBox 2855">
          <a:extLst>
            <a:ext uri="{FF2B5EF4-FFF2-40B4-BE49-F238E27FC236}">
              <a16:creationId xmlns:a16="http://schemas.microsoft.com/office/drawing/2014/main" id="{00000000-0008-0000-0800-000029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44" name="TextBox 2856">
          <a:extLst>
            <a:ext uri="{FF2B5EF4-FFF2-40B4-BE49-F238E27FC236}">
              <a16:creationId xmlns:a16="http://schemas.microsoft.com/office/drawing/2014/main" id="{00000000-0008-0000-0800-00002A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45" name="TextBox 1">
          <a:extLst>
            <a:ext uri="{FF2B5EF4-FFF2-40B4-BE49-F238E27FC236}">
              <a16:creationId xmlns:a16="http://schemas.microsoft.com/office/drawing/2014/main" id="{00000000-0008-0000-0800-00002B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46" name="TextBox 2858">
          <a:extLst>
            <a:ext uri="{FF2B5EF4-FFF2-40B4-BE49-F238E27FC236}">
              <a16:creationId xmlns:a16="http://schemas.microsoft.com/office/drawing/2014/main" id="{00000000-0008-0000-0800-00002C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47" name="TextBox 2859">
          <a:extLst>
            <a:ext uri="{FF2B5EF4-FFF2-40B4-BE49-F238E27FC236}">
              <a16:creationId xmlns:a16="http://schemas.microsoft.com/office/drawing/2014/main" id="{00000000-0008-0000-0800-00002D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48" name="TextBox 1">
          <a:extLst>
            <a:ext uri="{FF2B5EF4-FFF2-40B4-BE49-F238E27FC236}">
              <a16:creationId xmlns:a16="http://schemas.microsoft.com/office/drawing/2014/main" id="{00000000-0008-0000-0800-00002E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49" name="TextBox 2861">
          <a:extLst>
            <a:ext uri="{FF2B5EF4-FFF2-40B4-BE49-F238E27FC236}">
              <a16:creationId xmlns:a16="http://schemas.microsoft.com/office/drawing/2014/main" id="{00000000-0008-0000-0800-00002F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50" name="TextBox 2862">
          <a:extLst>
            <a:ext uri="{FF2B5EF4-FFF2-40B4-BE49-F238E27FC236}">
              <a16:creationId xmlns:a16="http://schemas.microsoft.com/office/drawing/2014/main" id="{00000000-0008-0000-0800-000030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51" name="TextBox 2863">
          <a:extLst>
            <a:ext uri="{FF2B5EF4-FFF2-40B4-BE49-F238E27FC236}">
              <a16:creationId xmlns:a16="http://schemas.microsoft.com/office/drawing/2014/main" id="{00000000-0008-0000-0800-000031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52" name="TextBox 2864">
          <a:extLst>
            <a:ext uri="{FF2B5EF4-FFF2-40B4-BE49-F238E27FC236}">
              <a16:creationId xmlns:a16="http://schemas.microsoft.com/office/drawing/2014/main" id="{00000000-0008-0000-0800-000032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53" name="TextBox 1">
          <a:extLst>
            <a:ext uri="{FF2B5EF4-FFF2-40B4-BE49-F238E27FC236}">
              <a16:creationId xmlns:a16="http://schemas.microsoft.com/office/drawing/2014/main" id="{00000000-0008-0000-0800-000033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54" name="TextBox 2866">
          <a:extLst>
            <a:ext uri="{FF2B5EF4-FFF2-40B4-BE49-F238E27FC236}">
              <a16:creationId xmlns:a16="http://schemas.microsoft.com/office/drawing/2014/main" id="{00000000-0008-0000-0800-000034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55" name="TextBox 2867">
          <a:extLst>
            <a:ext uri="{FF2B5EF4-FFF2-40B4-BE49-F238E27FC236}">
              <a16:creationId xmlns:a16="http://schemas.microsoft.com/office/drawing/2014/main" id="{00000000-0008-0000-0800-000035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56" name="TextBox 1">
          <a:extLst>
            <a:ext uri="{FF2B5EF4-FFF2-40B4-BE49-F238E27FC236}">
              <a16:creationId xmlns:a16="http://schemas.microsoft.com/office/drawing/2014/main" id="{00000000-0008-0000-0800-000036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57" name="TextBox 2869">
          <a:extLst>
            <a:ext uri="{FF2B5EF4-FFF2-40B4-BE49-F238E27FC236}">
              <a16:creationId xmlns:a16="http://schemas.microsoft.com/office/drawing/2014/main" id="{00000000-0008-0000-0800-000037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58" name="TextBox 2870">
          <a:extLst>
            <a:ext uri="{FF2B5EF4-FFF2-40B4-BE49-F238E27FC236}">
              <a16:creationId xmlns:a16="http://schemas.microsoft.com/office/drawing/2014/main" id="{00000000-0008-0000-0800-000038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59" name="TextBox 2871">
          <a:extLst>
            <a:ext uri="{FF2B5EF4-FFF2-40B4-BE49-F238E27FC236}">
              <a16:creationId xmlns:a16="http://schemas.microsoft.com/office/drawing/2014/main" id="{00000000-0008-0000-0800-000039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60" name="TextBox 2872">
          <a:extLst>
            <a:ext uri="{FF2B5EF4-FFF2-40B4-BE49-F238E27FC236}">
              <a16:creationId xmlns:a16="http://schemas.microsoft.com/office/drawing/2014/main" id="{00000000-0008-0000-0800-00003A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61" name="TextBox 1">
          <a:extLst>
            <a:ext uri="{FF2B5EF4-FFF2-40B4-BE49-F238E27FC236}">
              <a16:creationId xmlns:a16="http://schemas.microsoft.com/office/drawing/2014/main" id="{00000000-0008-0000-0800-00003B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62" name="TextBox 2874">
          <a:extLst>
            <a:ext uri="{FF2B5EF4-FFF2-40B4-BE49-F238E27FC236}">
              <a16:creationId xmlns:a16="http://schemas.microsoft.com/office/drawing/2014/main" id="{00000000-0008-0000-0800-00003C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41301"/>
    <xdr:sp macro="" textlink="">
      <xdr:nvSpPr>
        <xdr:cNvPr id="1863" name="TextBox 2875">
          <a:extLst>
            <a:ext uri="{FF2B5EF4-FFF2-40B4-BE49-F238E27FC236}">
              <a16:creationId xmlns:a16="http://schemas.microsoft.com/office/drawing/2014/main" id="{00000000-0008-0000-0800-00003D2B0000}"/>
            </a:ext>
          </a:extLst>
        </xdr:cNvPr>
        <xdr:cNvSpPr txBox="1">
          <a:spLocks noChangeArrowheads="1"/>
        </xdr:cNvSpPr>
      </xdr:nvSpPr>
      <xdr:spPr bwMode="auto">
        <a:xfrm>
          <a:off x="3695700" y="24984075"/>
          <a:ext cx="13335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41301"/>
    <xdr:sp macro="" textlink="">
      <xdr:nvSpPr>
        <xdr:cNvPr id="1864" name="TextBox 2876">
          <a:extLst>
            <a:ext uri="{FF2B5EF4-FFF2-40B4-BE49-F238E27FC236}">
              <a16:creationId xmlns:a16="http://schemas.microsoft.com/office/drawing/2014/main" id="{00000000-0008-0000-0800-00003E2B0000}"/>
            </a:ext>
          </a:extLst>
        </xdr:cNvPr>
        <xdr:cNvSpPr txBox="1">
          <a:spLocks noChangeArrowheads="1"/>
        </xdr:cNvSpPr>
      </xdr:nvSpPr>
      <xdr:spPr bwMode="auto">
        <a:xfrm>
          <a:off x="3695700" y="24984075"/>
          <a:ext cx="13335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41301"/>
    <xdr:sp macro="" textlink="">
      <xdr:nvSpPr>
        <xdr:cNvPr id="1865" name="TextBox 2877">
          <a:extLst>
            <a:ext uri="{FF2B5EF4-FFF2-40B4-BE49-F238E27FC236}">
              <a16:creationId xmlns:a16="http://schemas.microsoft.com/office/drawing/2014/main" id="{00000000-0008-0000-0800-00003F2B0000}"/>
            </a:ext>
          </a:extLst>
        </xdr:cNvPr>
        <xdr:cNvSpPr txBox="1">
          <a:spLocks noChangeArrowheads="1"/>
        </xdr:cNvSpPr>
      </xdr:nvSpPr>
      <xdr:spPr bwMode="auto">
        <a:xfrm>
          <a:off x="3695700" y="24984075"/>
          <a:ext cx="13335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41301"/>
    <xdr:sp macro="" textlink="">
      <xdr:nvSpPr>
        <xdr:cNvPr id="1866" name="TextBox 2878">
          <a:extLst>
            <a:ext uri="{FF2B5EF4-FFF2-40B4-BE49-F238E27FC236}">
              <a16:creationId xmlns:a16="http://schemas.microsoft.com/office/drawing/2014/main" id="{00000000-0008-0000-0800-0000402B0000}"/>
            </a:ext>
          </a:extLst>
        </xdr:cNvPr>
        <xdr:cNvSpPr txBox="1">
          <a:spLocks noChangeArrowheads="1"/>
        </xdr:cNvSpPr>
      </xdr:nvSpPr>
      <xdr:spPr bwMode="auto">
        <a:xfrm>
          <a:off x="3695700" y="24984075"/>
          <a:ext cx="13335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41301"/>
    <xdr:sp macro="" textlink="">
      <xdr:nvSpPr>
        <xdr:cNvPr id="1867" name="TextBox 2879">
          <a:extLst>
            <a:ext uri="{FF2B5EF4-FFF2-40B4-BE49-F238E27FC236}">
              <a16:creationId xmlns:a16="http://schemas.microsoft.com/office/drawing/2014/main" id="{00000000-0008-0000-0800-0000412B0000}"/>
            </a:ext>
          </a:extLst>
        </xdr:cNvPr>
        <xdr:cNvSpPr txBox="1">
          <a:spLocks noChangeArrowheads="1"/>
        </xdr:cNvSpPr>
      </xdr:nvSpPr>
      <xdr:spPr bwMode="auto">
        <a:xfrm>
          <a:off x="3695700" y="24984075"/>
          <a:ext cx="13335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41301"/>
    <xdr:sp macro="" textlink="">
      <xdr:nvSpPr>
        <xdr:cNvPr id="1868" name="TextBox 2880">
          <a:extLst>
            <a:ext uri="{FF2B5EF4-FFF2-40B4-BE49-F238E27FC236}">
              <a16:creationId xmlns:a16="http://schemas.microsoft.com/office/drawing/2014/main" id="{00000000-0008-0000-0800-0000422B0000}"/>
            </a:ext>
          </a:extLst>
        </xdr:cNvPr>
        <xdr:cNvSpPr txBox="1">
          <a:spLocks noChangeArrowheads="1"/>
        </xdr:cNvSpPr>
      </xdr:nvSpPr>
      <xdr:spPr bwMode="auto">
        <a:xfrm>
          <a:off x="3695700" y="24984075"/>
          <a:ext cx="13335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41301"/>
    <xdr:sp macro="" textlink="">
      <xdr:nvSpPr>
        <xdr:cNvPr id="1869" name="TextBox 2881">
          <a:extLst>
            <a:ext uri="{FF2B5EF4-FFF2-40B4-BE49-F238E27FC236}">
              <a16:creationId xmlns:a16="http://schemas.microsoft.com/office/drawing/2014/main" id="{00000000-0008-0000-0800-0000432B0000}"/>
            </a:ext>
          </a:extLst>
        </xdr:cNvPr>
        <xdr:cNvSpPr txBox="1">
          <a:spLocks noChangeArrowheads="1"/>
        </xdr:cNvSpPr>
      </xdr:nvSpPr>
      <xdr:spPr bwMode="auto">
        <a:xfrm>
          <a:off x="3695700" y="24984075"/>
          <a:ext cx="13335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41301"/>
    <xdr:sp macro="" textlink="">
      <xdr:nvSpPr>
        <xdr:cNvPr id="1870" name="TextBox 2882">
          <a:extLst>
            <a:ext uri="{FF2B5EF4-FFF2-40B4-BE49-F238E27FC236}">
              <a16:creationId xmlns:a16="http://schemas.microsoft.com/office/drawing/2014/main" id="{00000000-0008-0000-0800-0000442B0000}"/>
            </a:ext>
          </a:extLst>
        </xdr:cNvPr>
        <xdr:cNvSpPr txBox="1">
          <a:spLocks noChangeArrowheads="1"/>
        </xdr:cNvSpPr>
      </xdr:nvSpPr>
      <xdr:spPr bwMode="auto">
        <a:xfrm>
          <a:off x="3695700" y="24984075"/>
          <a:ext cx="13335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41301"/>
    <xdr:sp macro="" textlink="">
      <xdr:nvSpPr>
        <xdr:cNvPr id="1871" name="TextBox 2883">
          <a:extLst>
            <a:ext uri="{FF2B5EF4-FFF2-40B4-BE49-F238E27FC236}">
              <a16:creationId xmlns:a16="http://schemas.microsoft.com/office/drawing/2014/main" id="{00000000-0008-0000-0800-0000452B0000}"/>
            </a:ext>
          </a:extLst>
        </xdr:cNvPr>
        <xdr:cNvSpPr txBox="1">
          <a:spLocks noChangeArrowheads="1"/>
        </xdr:cNvSpPr>
      </xdr:nvSpPr>
      <xdr:spPr bwMode="auto">
        <a:xfrm>
          <a:off x="3695700" y="24984075"/>
          <a:ext cx="13335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1872" name="TextBox 2884">
          <a:extLst>
            <a:ext uri="{FF2B5EF4-FFF2-40B4-BE49-F238E27FC236}">
              <a16:creationId xmlns:a16="http://schemas.microsoft.com/office/drawing/2014/main" id="{00000000-0008-0000-0800-0000462B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1873" name="TextBox 2885">
          <a:extLst>
            <a:ext uri="{FF2B5EF4-FFF2-40B4-BE49-F238E27FC236}">
              <a16:creationId xmlns:a16="http://schemas.microsoft.com/office/drawing/2014/main" id="{00000000-0008-0000-0800-0000472B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1874" name="TextBox 2886">
          <a:extLst>
            <a:ext uri="{FF2B5EF4-FFF2-40B4-BE49-F238E27FC236}">
              <a16:creationId xmlns:a16="http://schemas.microsoft.com/office/drawing/2014/main" id="{00000000-0008-0000-0800-0000482B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75" name="TextBox 2887">
          <a:extLst>
            <a:ext uri="{FF2B5EF4-FFF2-40B4-BE49-F238E27FC236}">
              <a16:creationId xmlns:a16="http://schemas.microsoft.com/office/drawing/2014/main" id="{00000000-0008-0000-0800-000049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76" name="TextBox 1">
          <a:extLst>
            <a:ext uri="{FF2B5EF4-FFF2-40B4-BE49-F238E27FC236}">
              <a16:creationId xmlns:a16="http://schemas.microsoft.com/office/drawing/2014/main" id="{00000000-0008-0000-0800-00004A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77" name="TextBox 2889">
          <a:extLst>
            <a:ext uri="{FF2B5EF4-FFF2-40B4-BE49-F238E27FC236}">
              <a16:creationId xmlns:a16="http://schemas.microsoft.com/office/drawing/2014/main" id="{00000000-0008-0000-0800-00004B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78" name="TextBox 2890">
          <a:extLst>
            <a:ext uri="{FF2B5EF4-FFF2-40B4-BE49-F238E27FC236}">
              <a16:creationId xmlns:a16="http://schemas.microsoft.com/office/drawing/2014/main" id="{00000000-0008-0000-0800-00004C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79" name="TextBox 2891">
          <a:extLst>
            <a:ext uri="{FF2B5EF4-FFF2-40B4-BE49-F238E27FC236}">
              <a16:creationId xmlns:a16="http://schemas.microsoft.com/office/drawing/2014/main" id="{00000000-0008-0000-0800-00004D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80" name="TextBox 2892">
          <a:extLst>
            <a:ext uri="{FF2B5EF4-FFF2-40B4-BE49-F238E27FC236}">
              <a16:creationId xmlns:a16="http://schemas.microsoft.com/office/drawing/2014/main" id="{00000000-0008-0000-0800-00004E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81" name="TextBox 1">
          <a:extLst>
            <a:ext uri="{FF2B5EF4-FFF2-40B4-BE49-F238E27FC236}">
              <a16:creationId xmlns:a16="http://schemas.microsoft.com/office/drawing/2014/main" id="{00000000-0008-0000-0800-00004F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82" name="TextBox 2894">
          <a:extLst>
            <a:ext uri="{FF2B5EF4-FFF2-40B4-BE49-F238E27FC236}">
              <a16:creationId xmlns:a16="http://schemas.microsoft.com/office/drawing/2014/main" id="{00000000-0008-0000-0800-000050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83" name="TextBox 2895">
          <a:extLst>
            <a:ext uri="{FF2B5EF4-FFF2-40B4-BE49-F238E27FC236}">
              <a16:creationId xmlns:a16="http://schemas.microsoft.com/office/drawing/2014/main" id="{00000000-0008-0000-0800-000051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84" name="TextBox 1">
          <a:extLst>
            <a:ext uri="{FF2B5EF4-FFF2-40B4-BE49-F238E27FC236}">
              <a16:creationId xmlns:a16="http://schemas.microsoft.com/office/drawing/2014/main" id="{00000000-0008-0000-0800-000052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85" name="TextBox 2897">
          <a:extLst>
            <a:ext uri="{FF2B5EF4-FFF2-40B4-BE49-F238E27FC236}">
              <a16:creationId xmlns:a16="http://schemas.microsoft.com/office/drawing/2014/main" id="{00000000-0008-0000-0800-000053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86" name="TextBox 2898">
          <a:extLst>
            <a:ext uri="{FF2B5EF4-FFF2-40B4-BE49-F238E27FC236}">
              <a16:creationId xmlns:a16="http://schemas.microsoft.com/office/drawing/2014/main" id="{00000000-0008-0000-0800-000054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87" name="TextBox 2899">
          <a:extLst>
            <a:ext uri="{FF2B5EF4-FFF2-40B4-BE49-F238E27FC236}">
              <a16:creationId xmlns:a16="http://schemas.microsoft.com/office/drawing/2014/main" id="{00000000-0008-0000-0800-000055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88" name="TextBox 2900">
          <a:extLst>
            <a:ext uri="{FF2B5EF4-FFF2-40B4-BE49-F238E27FC236}">
              <a16:creationId xmlns:a16="http://schemas.microsoft.com/office/drawing/2014/main" id="{00000000-0008-0000-0800-000056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89" name="TextBox 1">
          <a:extLst>
            <a:ext uri="{FF2B5EF4-FFF2-40B4-BE49-F238E27FC236}">
              <a16:creationId xmlns:a16="http://schemas.microsoft.com/office/drawing/2014/main" id="{00000000-0008-0000-0800-000057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90" name="TextBox 2902">
          <a:extLst>
            <a:ext uri="{FF2B5EF4-FFF2-40B4-BE49-F238E27FC236}">
              <a16:creationId xmlns:a16="http://schemas.microsoft.com/office/drawing/2014/main" id="{00000000-0008-0000-0800-000058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91" name="TextBox 2903">
          <a:extLst>
            <a:ext uri="{FF2B5EF4-FFF2-40B4-BE49-F238E27FC236}">
              <a16:creationId xmlns:a16="http://schemas.microsoft.com/office/drawing/2014/main" id="{00000000-0008-0000-0800-000059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92" name="TextBox 1">
          <a:extLst>
            <a:ext uri="{FF2B5EF4-FFF2-40B4-BE49-F238E27FC236}">
              <a16:creationId xmlns:a16="http://schemas.microsoft.com/office/drawing/2014/main" id="{00000000-0008-0000-0800-00005A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93" name="TextBox 2905">
          <a:extLst>
            <a:ext uri="{FF2B5EF4-FFF2-40B4-BE49-F238E27FC236}">
              <a16:creationId xmlns:a16="http://schemas.microsoft.com/office/drawing/2014/main" id="{00000000-0008-0000-0800-00005B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94" name="TextBox 2906">
          <a:extLst>
            <a:ext uri="{FF2B5EF4-FFF2-40B4-BE49-F238E27FC236}">
              <a16:creationId xmlns:a16="http://schemas.microsoft.com/office/drawing/2014/main" id="{00000000-0008-0000-0800-00005C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95" name="TextBox 2907">
          <a:extLst>
            <a:ext uri="{FF2B5EF4-FFF2-40B4-BE49-F238E27FC236}">
              <a16:creationId xmlns:a16="http://schemas.microsoft.com/office/drawing/2014/main" id="{00000000-0008-0000-0800-00005D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96" name="TextBox 2908">
          <a:extLst>
            <a:ext uri="{FF2B5EF4-FFF2-40B4-BE49-F238E27FC236}">
              <a16:creationId xmlns:a16="http://schemas.microsoft.com/office/drawing/2014/main" id="{00000000-0008-0000-0800-00005E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97" name="TextBox 1">
          <a:extLst>
            <a:ext uri="{FF2B5EF4-FFF2-40B4-BE49-F238E27FC236}">
              <a16:creationId xmlns:a16="http://schemas.microsoft.com/office/drawing/2014/main" id="{00000000-0008-0000-0800-00005F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898" name="TextBox 2910">
          <a:extLst>
            <a:ext uri="{FF2B5EF4-FFF2-40B4-BE49-F238E27FC236}">
              <a16:creationId xmlns:a16="http://schemas.microsoft.com/office/drawing/2014/main" id="{00000000-0008-0000-0800-000060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899" name="TextBox 2911">
          <a:extLst>
            <a:ext uri="{FF2B5EF4-FFF2-40B4-BE49-F238E27FC236}">
              <a16:creationId xmlns:a16="http://schemas.microsoft.com/office/drawing/2014/main" id="{00000000-0008-0000-0800-000061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00" name="TextBox 1">
          <a:extLst>
            <a:ext uri="{FF2B5EF4-FFF2-40B4-BE49-F238E27FC236}">
              <a16:creationId xmlns:a16="http://schemas.microsoft.com/office/drawing/2014/main" id="{00000000-0008-0000-0800-000062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01" name="TextBox 2913">
          <a:extLst>
            <a:ext uri="{FF2B5EF4-FFF2-40B4-BE49-F238E27FC236}">
              <a16:creationId xmlns:a16="http://schemas.microsoft.com/office/drawing/2014/main" id="{00000000-0008-0000-0800-000063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02" name="TextBox 2914">
          <a:extLst>
            <a:ext uri="{FF2B5EF4-FFF2-40B4-BE49-F238E27FC236}">
              <a16:creationId xmlns:a16="http://schemas.microsoft.com/office/drawing/2014/main" id="{00000000-0008-0000-0800-000064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03" name="TextBox 2915">
          <a:extLst>
            <a:ext uri="{FF2B5EF4-FFF2-40B4-BE49-F238E27FC236}">
              <a16:creationId xmlns:a16="http://schemas.microsoft.com/office/drawing/2014/main" id="{00000000-0008-0000-0800-000065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04" name="TextBox 2916">
          <a:extLst>
            <a:ext uri="{FF2B5EF4-FFF2-40B4-BE49-F238E27FC236}">
              <a16:creationId xmlns:a16="http://schemas.microsoft.com/office/drawing/2014/main" id="{00000000-0008-0000-0800-000066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05" name="TextBox 1">
          <a:extLst>
            <a:ext uri="{FF2B5EF4-FFF2-40B4-BE49-F238E27FC236}">
              <a16:creationId xmlns:a16="http://schemas.microsoft.com/office/drawing/2014/main" id="{00000000-0008-0000-0800-000067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06" name="TextBox 2918">
          <a:extLst>
            <a:ext uri="{FF2B5EF4-FFF2-40B4-BE49-F238E27FC236}">
              <a16:creationId xmlns:a16="http://schemas.microsoft.com/office/drawing/2014/main" id="{00000000-0008-0000-0800-000068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07" name="TextBox 2919">
          <a:extLst>
            <a:ext uri="{FF2B5EF4-FFF2-40B4-BE49-F238E27FC236}">
              <a16:creationId xmlns:a16="http://schemas.microsoft.com/office/drawing/2014/main" id="{00000000-0008-0000-0800-000069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08" name="TextBox 1">
          <a:extLst>
            <a:ext uri="{FF2B5EF4-FFF2-40B4-BE49-F238E27FC236}">
              <a16:creationId xmlns:a16="http://schemas.microsoft.com/office/drawing/2014/main" id="{00000000-0008-0000-0800-00006A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09" name="TextBox 2921">
          <a:extLst>
            <a:ext uri="{FF2B5EF4-FFF2-40B4-BE49-F238E27FC236}">
              <a16:creationId xmlns:a16="http://schemas.microsoft.com/office/drawing/2014/main" id="{00000000-0008-0000-0800-00006B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10" name="TextBox 2922">
          <a:extLst>
            <a:ext uri="{FF2B5EF4-FFF2-40B4-BE49-F238E27FC236}">
              <a16:creationId xmlns:a16="http://schemas.microsoft.com/office/drawing/2014/main" id="{00000000-0008-0000-0800-00006C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11" name="TextBox 2923">
          <a:extLst>
            <a:ext uri="{FF2B5EF4-FFF2-40B4-BE49-F238E27FC236}">
              <a16:creationId xmlns:a16="http://schemas.microsoft.com/office/drawing/2014/main" id="{00000000-0008-0000-0800-00006D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12" name="TextBox 2924">
          <a:extLst>
            <a:ext uri="{FF2B5EF4-FFF2-40B4-BE49-F238E27FC236}">
              <a16:creationId xmlns:a16="http://schemas.microsoft.com/office/drawing/2014/main" id="{00000000-0008-0000-0800-00006E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13" name="TextBox 1">
          <a:extLst>
            <a:ext uri="{FF2B5EF4-FFF2-40B4-BE49-F238E27FC236}">
              <a16:creationId xmlns:a16="http://schemas.microsoft.com/office/drawing/2014/main" id="{00000000-0008-0000-0800-00006F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14" name="TextBox 2926">
          <a:extLst>
            <a:ext uri="{FF2B5EF4-FFF2-40B4-BE49-F238E27FC236}">
              <a16:creationId xmlns:a16="http://schemas.microsoft.com/office/drawing/2014/main" id="{00000000-0008-0000-0800-000070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15" name="TextBox 2927">
          <a:extLst>
            <a:ext uri="{FF2B5EF4-FFF2-40B4-BE49-F238E27FC236}">
              <a16:creationId xmlns:a16="http://schemas.microsoft.com/office/drawing/2014/main" id="{00000000-0008-0000-0800-000071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16" name="TextBox 1">
          <a:extLst>
            <a:ext uri="{FF2B5EF4-FFF2-40B4-BE49-F238E27FC236}">
              <a16:creationId xmlns:a16="http://schemas.microsoft.com/office/drawing/2014/main" id="{00000000-0008-0000-0800-000072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17" name="TextBox 2929">
          <a:extLst>
            <a:ext uri="{FF2B5EF4-FFF2-40B4-BE49-F238E27FC236}">
              <a16:creationId xmlns:a16="http://schemas.microsoft.com/office/drawing/2014/main" id="{00000000-0008-0000-0800-000073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18" name="TextBox 2930">
          <a:extLst>
            <a:ext uri="{FF2B5EF4-FFF2-40B4-BE49-F238E27FC236}">
              <a16:creationId xmlns:a16="http://schemas.microsoft.com/office/drawing/2014/main" id="{00000000-0008-0000-0800-000074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19" name="TextBox 2931">
          <a:extLst>
            <a:ext uri="{FF2B5EF4-FFF2-40B4-BE49-F238E27FC236}">
              <a16:creationId xmlns:a16="http://schemas.microsoft.com/office/drawing/2014/main" id="{00000000-0008-0000-0800-000075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20" name="TextBox 2932">
          <a:extLst>
            <a:ext uri="{FF2B5EF4-FFF2-40B4-BE49-F238E27FC236}">
              <a16:creationId xmlns:a16="http://schemas.microsoft.com/office/drawing/2014/main" id="{00000000-0008-0000-0800-000076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21" name="TextBox 1">
          <a:extLst>
            <a:ext uri="{FF2B5EF4-FFF2-40B4-BE49-F238E27FC236}">
              <a16:creationId xmlns:a16="http://schemas.microsoft.com/office/drawing/2014/main" id="{00000000-0008-0000-0800-000077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22" name="TextBox 2934">
          <a:extLst>
            <a:ext uri="{FF2B5EF4-FFF2-40B4-BE49-F238E27FC236}">
              <a16:creationId xmlns:a16="http://schemas.microsoft.com/office/drawing/2014/main" id="{00000000-0008-0000-0800-000078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23" name="TextBox 2935">
          <a:extLst>
            <a:ext uri="{FF2B5EF4-FFF2-40B4-BE49-F238E27FC236}">
              <a16:creationId xmlns:a16="http://schemas.microsoft.com/office/drawing/2014/main" id="{00000000-0008-0000-0800-000079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24" name="TextBox 1">
          <a:extLst>
            <a:ext uri="{FF2B5EF4-FFF2-40B4-BE49-F238E27FC236}">
              <a16:creationId xmlns:a16="http://schemas.microsoft.com/office/drawing/2014/main" id="{00000000-0008-0000-0800-00007A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25" name="TextBox 2937">
          <a:extLst>
            <a:ext uri="{FF2B5EF4-FFF2-40B4-BE49-F238E27FC236}">
              <a16:creationId xmlns:a16="http://schemas.microsoft.com/office/drawing/2014/main" id="{00000000-0008-0000-0800-00007B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26" name="TextBox 2938">
          <a:extLst>
            <a:ext uri="{FF2B5EF4-FFF2-40B4-BE49-F238E27FC236}">
              <a16:creationId xmlns:a16="http://schemas.microsoft.com/office/drawing/2014/main" id="{00000000-0008-0000-0800-00007C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27" name="TextBox 2939">
          <a:extLst>
            <a:ext uri="{FF2B5EF4-FFF2-40B4-BE49-F238E27FC236}">
              <a16:creationId xmlns:a16="http://schemas.microsoft.com/office/drawing/2014/main" id="{00000000-0008-0000-0800-00007D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28" name="TextBox 2940">
          <a:extLst>
            <a:ext uri="{FF2B5EF4-FFF2-40B4-BE49-F238E27FC236}">
              <a16:creationId xmlns:a16="http://schemas.microsoft.com/office/drawing/2014/main" id="{00000000-0008-0000-0800-00007E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29" name="TextBox 1">
          <a:extLst>
            <a:ext uri="{FF2B5EF4-FFF2-40B4-BE49-F238E27FC236}">
              <a16:creationId xmlns:a16="http://schemas.microsoft.com/office/drawing/2014/main" id="{00000000-0008-0000-0800-00007F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30" name="TextBox 2942">
          <a:extLst>
            <a:ext uri="{FF2B5EF4-FFF2-40B4-BE49-F238E27FC236}">
              <a16:creationId xmlns:a16="http://schemas.microsoft.com/office/drawing/2014/main" id="{00000000-0008-0000-0800-000080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31" name="TextBox 2943">
          <a:extLst>
            <a:ext uri="{FF2B5EF4-FFF2-40B4-BE49-F238E27FC236}">
              <a16:creationId xmlns:a16="http://schemas.microsoft.com/office/drawing/2014/main" id="{00000000-0008-0000-0800-000081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32" name="TextBox 1">
          <a:extLst>
            <a:ext uri="{FF2B5EF4-FFF2-40B4-BE49-F238E27FC236}">
              <a16:creationId xmlns:a16="http://schemas.microsoft.com/office/drawing/2014/main" id="{00000000-0008-0000-0800-000082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33" name="TextBox 2945">
          <a:extLst>
            <a:ext uri="{FF2B5EF4-FFF2-40B4-BE49-F238E27FC236}">
              <a16:creationId xmlns:a16="http://schemas.microsoft.com/office/drawing/2014/main" id="{00000000-0008-0000-0800-000083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34" name="TextBox 2946">
          <a:extLst>
            <a:ext uri="{FF2B5EF4-FFF2-40B4-BE49-F238E27FC236}">
              <a16:creationId xmlns:a16="http://schemas.microsoft.com/office/drawing/2014/main" id="{00000000-0008-0000-0800-000084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35" name="TextBox 2947">
          <a:extLst>
            <a:ext uri="{FF2B5EF4-FFF2-40B4-BE49-F238E27FC236}">
              <a16:creationId xmlns:a16="http://schemas.microsoft.com/office/drawing/2014/main" id="{00000000-0008-0000-0800-000085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36" name="TextBox 2948">
          <a:extLst>
            <a:ext uri="{FF2B5EF4-FFF2-40B4-BE49-F238E27FC236}">
              <a16:creationId xmlns:a16="http://schemas.microsoft.com/office/drawing/2014/main" id="{00000000-0008-0000-0800-000086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37" name="TextBox 1">
          <a:extLst>
            <a:ext uri="{FF2B5EF4-FFF2-40B4-BE49-F238E27FC236}">
              <a16:creationId xmlns:a16="http://schemas.microsoft.com/office/drawing/2014/main" id="{00000000-0008-0000-0800-000087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38" name="TextBox 2950">
          <a:extLst>
            <a:ext uri="{FF2B5EF4-FFF2-40B4-BE49-F238E27FC236}">
              <a16:creationId xmlns:a16="http://schemas.microsoft.com/office/drawing/2014/main" id="{00000000-0008-0000-0800-000088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39" name="TextBox 2951">
          <a:extLst>
            <a:ext uri="{FF2B5EF4-FFF2-40B4-BE49-F238E27FC236}">
              <a16:creationId xmlns:a16="http://schemas.microsoft.com/office/drawing/2014/main" id="{00000000-0008-0000-0800-000089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40" name="TextBox 1">
          <a:extLst>
            <a:ext uri="{FF2B5EF4-FFF2-40B4-BE49-F238E27FC236}">
              <a16:creationId xmlns:a16="http://schemas.microsoft.com/office/drawing/2014/main" id="{00000000-0008-0000-0800-00008A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41" name="TextBox 2953">
          <a:extLst>
            <a:ext uri="{FF2B5EF4-FFF2-40B4-BE49-F238E27FC236}">
              <a16:creationId xmlns:a16="http://schemas.microsoft.com/office/drawing/2014/main" id="{00000000-0008-0000-0800-00008B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42" name="TextBox 2954">
          <a:extLst>
            <a:ext uri="{FF2B5EF4-FFF2-40B4-BE49-F238E27FC236}">
              <a16:creationId xmlns:a16="http://schemas.microsoft.com/office/drawing/2014/main" id="{00000000-0008-0000-0800-00008C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43" name="TextBox 2955">
          <a:extLst>
            <a:ext uri="{FF2B5EF4-FFF2-40B4-BE49-F238E27FC236}">
              <a16:creationId xmlns:a16="http://schemas.microsoft.com/office/drawing/2014/main" id="{00000000-0008-0000-0800-00008D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44" name="TextBox 2956">
          <a:extLst>
            <a:ext uri="{FF2B5EF4-FFF2-40B4-BE49-F238E27FC236}">
              <a16:creationId xmlns:a16="http://schemas.microsoft.com/office/drawing/2014/main" id="{00000000-0008-0000-0800-00008E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45" name="TextBox 1">
          <a:extLst>
            <a:ext uri="{FF2B5EF4-FFF2-40B4-BE49-F238E27FC236}">
              <a16:creationId xmlns:a16="http://schemas.microsoft.com/office/drawing/2014/main" id="{00000000-0008-0000-0800-00008F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46" name="TextBox 2958">
          <a:extLst>
            <a:ext uri="{FF2B5EF4-FFF2-40B4-BE49-F238E27FC236}">
              <a16:creationId xmlns:a16="http://schemas.microsoft.com/office/drawing/2014/main" id="{00000000-0008-0000-0800-000090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47" name="TextBox 2959">
          <a:extLst>
            <a:ext uri="{FF2B5EF4-FFF2-40B4-BE49-F238E27FC236}">
              <a16:creationId xmlns:a16="http://schemas.microsoft.com/office/drawing/2014/main" id="{00000000-0008-0000-0800-000091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48" name="TextBox 1">
          <a:extLst>
            <a:ext uri="{FF2B5EF4-FFF2-40B4-BE49-F238E27FC236}">
              <a16:creationId xmlns:a16="http://schemas.microsoft.com/office/drawing/2014/main" id="{00000000-0008-0000-0800-000092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49" name="TextBox 2961">
          <a:extLst>
            <a:ext uri="{FF2B5EF4-FFF2-40B4-BE49-F238E27FC236}">
              <a16:creationId xmlns:a16="http://schemas.microsoft.com/office/drawing/2014/main" id="{00000000-0008-0000-0800-000093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50" name="TextBox 2962">
          <a:extLst>
            <a:ext uri="{FF2B5EF4-FFF2-40B4-BE49-F238E27FC236}">
              <a16:creationId xmlns:a16="http://schemas.microsoft.com/office/drawing/2014/main" id="{00000000-0008-0000-0800-000094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51" name="TextBox 2963">
          <a:extLst>
            <a:ext uri="{FF2B5EF4-FFF2-40B4-BE49-F238E27FC236}">
              <a16:creationId xmlns:a16="http://schemas.microsoft.com/office/drawing/2014/main" id="{00000000-0008-0000-0800-000095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52" name="TextBox 2964">
          <a:extLst>
            <a:ext uri="{FF2B5EF4-FFF2-40B4-BE49-F238E27FC236}">
              <a16:creationId xmlns:a16="http://schemas.microsoft.com/office/drawing/2014/main" id="{00000000-0008-0000-0800-000096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53" name="TextBox 1">
          <a:extLst>
            <a:ext uri="{FF2B5EF4-FFF2-40B4-BE49-F238E27FC236}">
              <a16:creationId xmlns:a16="http://schemas.microsoft.com/office/drawing/2014/main" id="{00000000-0008-0000-0800-000097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54" name="TextBox 2966">
          <a:extLst>
            <a:ext uri="{FF2B5EF4-FFF2-40B4-BE49-F238E27FC236}">
              <a16:creationId xmlns:a16="http://schemas.microsoft.com/office/drawing/2014/main" id="{00000000-0008-0000-0800-000098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55" name="TextBox 2967">
          <a:extLst>
            <a:ext uri="{FF2B5EF4-FFF2-40B4-BE49-F238E27FC236}">
              <a16:creationId xmlns:a16="http://schemas.microsoft.com/office/drawing/2014/main" id="{00000000-0008-0000-0800-000099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56" name="TextBox 1">
          <a:extLst>
            <a:ext uri="{FF2B5EF4-FFF2-40B4-BE49-F238E27FC236}">
              <a16:creationId xmlns:a16="http://schemas.microsoft.com/office/drawing/2014/main" id="{00000000-0008-0000-0800-00009A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57" name="TextBox 2969">
          <a:extLst>
            <a:ext uri="{FF2B5EF4-FFF2-40B4-BE49-F238E27FC236}">
              <a16:creationId xmlns:a16="http://schemas.microsoft.com/office/drawing/2014/main" id="{00000000-0008-0000-0800-00009B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58" name="TextBox 2970">
          <a:extLst>
            <a:ext uri="{FF2B5EF4-FFF2-40B4-BE49-F238E27FC236}">
              <a16:creationId xmlns:a16="http://schemas.microsoft.com/office/drawing/2014/main" id="{00000000-0008-0000-0800-00009C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59" name="TextBox 2971">
          <a:extLst>
            <a:ext uri="{FF2B5EF4-FFF2-40B4-BE49-F238E27FC236}">
              <a16:creationId xmlns:a16="http://schemas.microsoft.com/office/drawing/2014/main" id="{00000000-0008-0000-0800-00009D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60" name="TextBox 2972">
          <a:extLst>
            <a:ext uri="{FF2B5EF4-FFF2-40B4-BE49-F238E27FC236}">
              <a16:creationId xmlns:a16="http://schemas.microsoft.com/office/drawing/2014/main" id="{00000000-0008-0000-0800-00009E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61" name="TextBox 1">
          <a:extLst>
            <a:ext uri="{FF2B5EF4-FFF2-40B4-BE49-F238E27FC236}">
              <a16:creationId xmlns:a16="http://schemas.microsoft.com/office/drawing/2014/main" id="{00000000-0008-0000-0800-00009F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62" name="TextBox 2974">
          <a:extLst>
            <a:ext uri="{FF2B5EF4-FFF2-40B4-BE49-F238E27FC236}">
              <a16:creationId xmlns:a16="http://schemas.microsoft.com/office/drawing/2014/main" id="{00000000-0008-0000-0800-0000A0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63" name="TextBox 2975">
          <a:extLst>
            <a:ext uri="{FF2B5EF4-FFF2-40B4-BE49-F238E27FC236}">
              <a16:creationId xmlns:a16="http://schemas.microsoft.com/office/drawing/2014/main" id="{00000000-0008-0000-0800-0000A1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64" name="TextBox 1">
          <a:extLst>
            <a:ext uri="{FF2B5EF4-FFF2-40B4-BE49-F238E27FC236}">
              <a16:creationId xmlns:a16="http://schemas.microsoft.com/office/drawing/2014/main" id="{00000000-0008-0000-0800-0000A2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65" name="TextBox 2977">
          <a:extLst>
            <a:ext uri="{FF2B5EF4-FFF2-40B4-BE49-F238E27FC236}">
              <a16:creationId xmlns:a16="http://schemas.microsoft.com/office/drawing/2014/main" id="{00000000-0008-0000-0800-0000A3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66" name="TextBox 2978">
          <a:extLst>
            <a:ext uri="{FF2B5EF4-FFF2-40B4-BE49-F238E27FC236}">
              <a16:creationId xmlns:a16="http://schemas.microsoft.com/office/drawing/2014/main" id="{00000000-0008-0000-0800-0000A4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67" name="TextBox 2979">
          <a:extLst>
            <a:ext uri="{FF2B5EF4-FFF2-40B4-BE49-F238E27FC236}">
              <a16:creationId xmlns:a16="http://schemas.microsoft.com/office/drawing/2014/main" id="{00000000-0008-0000-0800-0000A5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68" name="TextBox 2980">
          <a:extLst>
            <a:ext uri="{FF2B5EF4-FFF2-40B4-BE49-F238E27FC236}">
              <a16:creationId xmlns:a16="http://schemas.microsoft.com/office/drawing/2014/main" id="{00000000-0008-0000-0800-0000A6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69" name="TextBox 1">
          <a:extLst>
            <a:ext uri="{FF2B5EF4-FFF2-40B4-BE49-F238E27FC236}">
              <a16:creationId xmlns:a16="http://schemas.microsoft.com/office/drawing/2014/main" id="{00000000-0008-0000-0800-0000A7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70" name="TextBox 2982">
          <a:extLst>
            <a:ext uri="{FF2B5EF4-FFF2-40B4-BE49-F238E27FC236}">
              <a16:creationId xmlns:a16="http://schemas.microsoft.com/office/drawing/2014/main" id="{00000000-0008-0000-0800-0000A8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71" name="TextBox 2983">
          <a:extLst>
            <a:ext uri="{FF2B5EF4-FFF2-40B4-BE49-F238E27FC236}">
              <a16:creationId xmlns:a16="http://schemas.microsoft.com/office/drawing/2014/main" id="{00000000-0008-0000-0800-0000A9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72" name="TextBox 1">
          <a:extLst>
            <a:ext uri="{FF2B5EF4-FFF2-40B4-BE49-F238E27FC236}">
              <a16:creationId xmlns:a16="http://schemas.microsoft.com/office/drawing/2014/main" id="{00000000-0008-0000-0800-0000AA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73" name="TextBox 2985">
          <a:extLst>
            <a:ext uri="{FF2B5EF4-FFF2-40B4-BE49-F238E27FC236}">
              <a16:creationId xmlns:a16="http://schemas.microsoft.com/office/drawing/2014/main" id="{00000000-0008-0000-0800-0000AB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74" name="TextBox 2986">
          <a:extLst>
            <a:ext uri="{FF2B5EF4-FFF2-40B4-BE49-F238E27FC236}">
              <a16:creationId xmlns:a16="http://schemas.microsoft.com/office/drawing/2014/main" id="{00000000-0008-0000-0800-0000AC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75" name="TextBox 2987">
          <a:extLst>
            <a:ext uri="{FF2B5EF4-FFF2-40B4-BE49-F238E27FC236}">
              <a16:creationId xmlns:a16="http://schemas.microsoft.com/office/drawing/2014/main" id="{00000000-0008-0000-0800-0000AD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76" name="TextBox 2988">
          <a:extLst>
            <a:ext uri="{FF2B5EF4-FFF2-40B4-BE49-F238E27FC236}">
              <a16:creationId xmlns:a16="http://schemas.microsoft.com/office/drawing/2014/main" id="{00000000-0008-0000-0800-0000AE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77" name="TextBox 1">
          <a:extLst>
            <a:ext uri="{FF2B5EF4-FFF2-40B4-BE49-F238E27FC236}">
              <a16:creationId xmlns:a16="http://schemas.microsoft.com/office/drawing/2014/main" id="{00000000-0008-0000-0800-0000AF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78" name="TextBox 2990">
          <a:extLst>
            <a:ext uri="{FF2B5EF4-FFF2-40B4-BE49-F238E27FC236}">
              <a16:creationId xmlns:a16="http://schemas.microsoft.com/office/drawing/2014/main" id="{00000000-0008-0000-0800-0000B0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79" name="TextBox 2991">
          <a:extLst>
            <a:ext uri="{FF2B5EF4-FFF2-40B4-BE49-F238E27FC236}">
              <a16:creationId xmlns:a16="http://schemas.microsoft.com/office/drawing/2014/main" id="{00000000-0008-0000-0800-0000B1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80" name="TextBox 1">
          <a:extLst>
            <a:ext uri="{FF2B5EF4-FFF2-40B4-BE49-F238E27FC236}">
              <a16:creationId xmlns:a16="http://schemas.microsoft.com/office/drawing/2014/main" id="{00000000-0008-0000-0800-0000B2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81" name="TextBox 2993">
          <a:extLst>
            <a:ext uri="{FF2B5EF4-FFF2-40B4-BE49-F238E27FC236}">
              <a16:creationId xmlns:a16="http://schemas.microsoft.com/office/drawing/2014/main" id="{00000000-0008-0000-0800-0000B3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82" name="TextBox 2994">
          <a:extLst>
            <a:ext uri="{FF2B5EF4-FFF2-40B4-BE49-F238E27FC236}">
              <a16:creationId xmlns:a16="http://schemas.microsoft.com/office/drawing/2014/main" id="{00000000-0008-0000-0800-0000B4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83" name="TextBox 2995">
          <a:extLst>
            <a:ext uri="{FF2B5EF4-FFF2-40B4-BE49-F238E27FC236}">
              <a16:creationId xmlns:a16="http://schemas.microsoft.com/office/drawing/2014/main" id="{00000000-0008-0000-0800-0000B5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84" name="TextBox 2996">
          <a:extLst>
            <a:ext uri="{FF2B5EF4-FFF2-40B4-BE49-F238E27FC236}">
              <a16:creationId xmlns:a16="http://schemas.microsoft.com/office/drawing/2014/main" id="{00000000-0008-0000-0800-0000B6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85" name="TextBox 1">
          <a:extLst>
            <a:ext uri="{FF2B5EF4-FFF2-40B4-BE49-F238E27FC236}">
              <a16:creationId xmlns:a16="http://schemas.microsoft.com/office/drawing/2014/main" id="{00000000-0008-0000-0800-0000B7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86" name="TextBox 2998">
          <a:extLst>
            <a:ext uri="{FF2B5EF4-FFF2-40B4-BE49-F238E27FC236}">
              <a16:creationId xmlns:a16="http://schemas.microsoft.com/office/drawing/2014/main" id="{00000000-0008-0000-0800-0000B8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87" name="TextBox 2999">
          <a:extLst>
            <a:ext uri="{FF2B5EF4-FFF2-40B4-BE49-F238E27FC236}">
              <a16:creationId xmlns:a16="http://schemas.microsoft.com/office/drawing/2014/main" id="{00000000-0008-0000-0800-0000B9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88" name="TextBox 1">
          <a:extLst>
            <a:ext uri="{FF2B5EF4-FFF2-40B4-BE49-F238E27FC236}">
              <a16:creationId xmlns:a16="http://schemas.microsoft.com/office/drawing/2014/main" id="{00000000-0008-0000-0800-0000BA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89" name="TextBox 3001">
          <a:extLst>
            <a:ext uri="{FF2B5EF4-FFF2-40B4-BE49-F238E27FC236}">
              <a16:creationId xmlns:a16="http://schemas.microsoft.com/office/drawing/2014/main" id="{00000000-0008-0000-0800-0000BB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90" name="TextBox 3002">
          <a:extLst>
            <a:ext uri="{FF2B5EF4-FFF2-40B4-BE49-F238E27FC236}">
              <a16:creationId xmlns:a16="http://schemas.microsoft.com/office/drawing/2014/main" id="{00000000-0008-0000-0800-0000BC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91" name="TextBox 3003">
          <a:extLst>
            <a:ext uri="{FF2B5EF4-FFF2-40B4-BE49-F238E27FC236}">
              <a16:creationId xmlns:a16="http://schemas.microsoft.com/office/drawing/2014/main" id="{00000000-0008-0000-0800-0000BD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92" name="TextBox 3004">
          <a:extLst>
            <a:ext uri="{FF2B5EF4-FFF2-40B4-BE49-F238E27FC236}">
              <a16:creationId xmlns:a16="http://schemas.microsoft.com/office/drawing/2014/main" id="{00000000-0008-0000-0800-0000BE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93" name="TextBox 1">
          <a:extLst>
            <a:ext uri="{FF2B5EF4-FFF2-40B4-BE49-F238E27FC236}">
              <a16:creationId xmlns:a16="http://schemas.microsoft.com/office/drawing/2014/main" id="{00000000-0008-0000-0800-0000BF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1994" name="TextBox 3006">
          <a:extLst>
            <a:ext uri="{FF2B5EF4-FFF2-40B4-BE49-F238E27FC236}">
              <a16:creationId xmlns:a16="http://schemas.microsoft.com/office/drawing/2014/main" id="{00000000-0008-0000-0800-0000C02B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95" name="TextBox 3007">
          <a:extLst>
            <a:ext uri="{FF2B5EF4-FFF2-40B4-BE49-F238E27FC236}">
              <a16:creationId xmlns:a16="http://schemas.microsoft.com/office/drawing/2014/main" id="{00000000-0008-0000-0800-0000C1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96" name="TextBox 1">
          <a:extLst>
            <a:ext uri="{FF2B5EF4-FFF2-40B4-BE49-F238E27FC236}">
              <a16:creationId xmlns:a16="http://schemas.microsoft.com/office/drawing/2014/main" id="{00000000-0008-0000-0800-0000C2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97" name="TextBox 3009">
          <a:extLst>
            <a:ext uri="{FF2B5EF4-FFF2-40B4-BE49-F238E27FC236}">
              <a16:creationId xmlns:a16="http://schemas.microsoft.com/office/drawing/2014/main" id="{00000000-0008-0000-0800-0000C3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98" name="TextBox 3010">
          <a:extLst>
            <a:ext uri="{FF2B5EF4-FFF2-40B4-BE49-F238E27FC236}">
              <a16:creationId xmlns:a16="http://schemas.microsoft.com/office/drawing/2014/main" id="{00000000-0008-0000-0800-0000C4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1999" name="TextBox 3011">
          <a:extLst>
            <a:ext uri="{FF2B5EF4-FFF2-40B4-BE49-F238E27FC236}">
              <a16:creationId xmlns:a16="http://schemas.microsoft.com/office/drawing/2014/main" id="{00000000-0008-0000-0800-0000C5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00" name="TextBox 3012">
          <a:extLst>
            <a:ext uri="{FF2B5EF4-FFF2-40B4-BE49-F238E27FC236}">
              <a16:creationId xmlns:a16="http://schemas.microsoft.com/office/drawing/2014/main" id="{00000000-0008-0000-0800-0000C6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01" name="TextBox 1">
          <a:extLst>
            <a:ext uri="{FF2B5EF4-FFF2-40B4-BE49-F238E27FC236}">
              <a16:creationId xmlns:a16="http://schemas.microsoft.com/office/drawing/2014/main" id="{00000000-0008-0000-0800-0000C7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02" name="TextBox 3014">
          <a:extLst>
            <a:ext uri="{FF2B5EF4-FFF2-40B4-BE49-F238E27FC236}">
              <a16:creationId xmlns:a16="http://schemas.microsoft.com/office/drawing/2014/main" id="{00000000-0008-0000-0800-0000C8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03" name="TextBox 3015">
          <a:extLst>
            <a:ext uri="{FF2B5EF4-FFF2-40B4-BE49-F238E27FC236}">
              <a16:creationId xmlns:a16="http://schemas.microsoft.com/office/drawing/2014/main" id="{00000000-0008-0000-0800-0000C9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04" name="TextBox 1">
          <a:extLst>
            <a:ext uri="{FF2B5EF4-FFF2-40B4-BE49-F238E27FC236}">
              <a16:creationId xmlns:a16="http://schemas.microsoft.com/office/drawing/2014/main" id="{00000000-0008-0000-0800-0000CA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05" name="TextBox 3017">
          <a:extLst>
            <a:ext uri="{FF2B5EF4-FFF2-40B4-BE49-F238E27FC236}">
              <a16:creationId xmlns:a16="http://schemas.microsoft.com/office/drawing/2014/main" id="{00000000-0008-0000-0800-0000CB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06" name="TextBox 3018">
          <a:extLst>
            <a:ext uri="{FF2B5EF4-FFF2-40B4-BE49-F238E27FC236}">
              <a16:creationId xmlns:a16="http://schemas.microsoft.com/office/drawing/2014/main" id="{00000000-0008-0000-0800-0000CC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07" name="TextBox 3019">
          <a:extLst>
            <a:ext uri="{FF2B5EF4-FFF2-40B4-BE49-F238E27FC236}">
              <a16:creationId xmlns:a16="http://schemas.microsoft.com/office/drawing/2014/main" id="{00000000-0008-0000-0800-0000CD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08" name="TextBox 3020">
          <a:extLst>
            <a:ext uri="{FF2B5EF4-FFF2-40B4-BE49-F238E27FC236}">
              <a16:creationId xmlns:a16="http://schemas.microsoft.com/office/drawing/2014/main" id="{00000000-0008-0000-0800-0000CE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09" name="TextBox 1">
          <a:extLst>
            <a:ext uri="{FF2B5EF4-FFF2-40B4-BE49-F238E27FC236}">
              <a16:creationId xmlns:a16="http://schemas.microsoft.com/office/drawing/2014/main" id="{00000000-0008-0000-0800-0000CF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10" name="TextBox 3022">
          <a:extLst>
            <a:ext uri="{FF2B5EF4-FFF2-40B4-BE49-F238E27FC236}">
              <a16:creationId xmlns:a16="http://schemas.microsoft.com/office/drawing/2014/main" id="{00000000-0008-0000-0800-0000D0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11" name="TextBox 3023">
          <a:extLst>
            <a:ext uri="{FF2B5EF4-FFF2-40B4-BE49-F238E27FC236}">
              <a16:creationId xmlns:a16="http://schemas.microsoft.com/office/drawing/2014/main" id="{00000000-0008-0000-0800-0000D1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12" name="TextBox 1">
          <a:extLst>
            <a:ext uri="{FF2B5EF4-FFF2-40B4-BE49-F238E27FC236}">
              <a16:creationId xmlns:a16="http://schemas.microsoft.com/office/drawing/2014/main" id="{00000000-0008-0000-0800-0000D2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13" name="TextBox 3025">
          <a:extLst>
            <a:ext uri="{FF2B5EF4-FFF2-40B4-BE49-F238E27FC236}">
              <a16:creationId xmlns:a16="http://schemas.microsoft.com/office/drawing/2014/main" id="{00000000-0008-0000-0800-0000D3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14" name="TextBox 3026">
          <a:extLst>
            <a:ext uri="{FF2B5EF4-FFF2-40B4-BE49-F238E27FC236}">
              <a16:creationId xmlns:a16="http://schemas.microsoft.com/office/drawing/2014/main" id="{00000000-0008-0000-0800-0000D4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15" name="TextBox 3027">
          <a:extLst>
            <a:ext uri="{FF2B5EF4-FFF2-40B4-BE49-F238E27FC236}">
              <a16:creationId xmlns:a16="http://schemas.microsoft.com/office/drawing/2014/main" id="{00000000-0008-0000-0800-0000D5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16" name="TextBox 3028">
          <a:extLst>
            <a:ext uri="{FF2B5EF4-FFF2-40B4-BE49-F238E27FC236}">
              <a16:creationId xmlns:a16="http://schemas.microsoft.com/office/drawing/2014/main" id="{00000000-0008-0000-0800-0000D6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17" name="TextBox 1">
          <a:extLst>
            <a:ext uri="{FF2B5EF4-FFF2-40B4-BE49-F238E27FC236}">
              <a16:creationId xmlns:a16="http://schemas.microsoft.com/office/drawing/2014/main" id="{00000000-0008-0000-0800-0000D7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18" name="TextBox 3030">
          <a:extLst>
            <a:ext uri="{FF2B5EF4-FFF2-40B4-BE49-F238E27FC236}">
              <a16:creationId xmlns:a16="http://schemas.microsoft.com/office/drawing/2014/main" id="{00000000-0008-0000-0800-0000D8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19" name="TextBox 3031">
          <a:extLst>
            <a:ext uri="{FF2B5EF4-FFF2-40B4-BE49-F238E27FC236}">
              <a16:creationId xmlns:a16="http://schemas.microsoft.com/office/drawing/2014/main" id="{00000000-0008-0000-0800-0000D9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20" name="TextBox 1">
          <a:extLst>
            <a:ext uri="{FF2B5EF4-FFF2-40B4-BE49-F238E27FC236}">
              <a16:creationId xmlns:a16="http://schemas.microsoft.com/office/drawing/2014/main" id="{00000000-0008-0000-0800-0000DA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21" name="TextBox 3033">
          <a:extLst>
            <a:ext uri="{FF2B5EF4-FFF2-40B4-BE49-F238E27FC236}">
              <a16:creationId xmlns:a16="http://schemas.microsoft.com/office/drawing/2014/main" id="{00000000-0008-0000-0800-0000DB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22" name="TextBox 3034">
          <a:extLst>
            <a:ext uri="{FF2B5EF4-FFF2-40B4-BE49-F238E27FC236}">
              <a16:creationId xmlns:a16="http://schemas.microsoft.com/office/drawing/2014/main" id="{00000000-0008-0000-0800-0000DC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23" name="TextBox 3035">
          <a:extLst>
            <a:ext uri="{FF2B5EF4-FFF2-40B4-BE49-F238E27FC236}">
              <a16:creationId xmlns:a16="http://schemas.microsoft.com/office/drawing/2014/main" id="{00000000-0008-0000-0800-0000DD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24" name="TextBox 3036">
          <a:extLst>
            <a:ext uri="{FF2B5EF4-FFF2-40B4-BE49-F238E27FC236}">
              <a16:creationId xmlns:a16="http://schemas.microsoft.com/office/drawing/2014/main" id="{00000000-0008-0000-0800-0000DE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25" name="TextBox 1">
          <a:extLst>
            <a:ext uri="{FF2B5EF4-FFF2-40B4-BE49-F238E27FC236}">
              <a16:creationId xmlns:a16="http://schemas.microsoft.com/office/drawing/2014/main" id="{00000000-0008-0000-0800-0000DF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26" name="TextBox 3038">
          <a:extLst>
            <a:ext uri="{FF2B5EF4-FFF2-40B4-BE49-F238E27FC236}">
              <a16:creationId xmlns:a16="http://schemas.microsoft.com/office/drawing/2014/main" id="{00000000-0008-0000-0800-0000E0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27" name="TextBox 3039">
          <a:extLst>
            <a:ext uri="{FF2B5EF4-FFF2-40B4-BE49-F238E27FC236}">
              <a16:creationId xmlns:a16="http://schemas.microsoft.com/office/drawing/2014/main" id="{00000000-0008-0000-0800-0000E1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28" name="TextBox 1">
          <a:extLst>
            <a:ext uri="{FF2B5EF4-FFF2-40B4-BE49-F238E27FC236}">
              <a16:creationId xmlns:a16="http://schemas.microsoft.com/office/drawing/2014/main" id="{00000000-0008-0000-0800-0000E2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29" name="TextBox 3041">
          <a:extLst>
            <a:ext uri="{FF2B5EF4-FFF2-40B4-BE49-F238E27FC236}">
              <a16:creationId xmlns:a16="http://schemas.microsoft.com/office/drawing/2014/main" id="{00000000-0008-0000-0800-0000E3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30" name="TextBox 3042">
          <a:extLst>
            <a:ext uri="{FF2B5EF4-FFF2-40B4-BE49-F238E27FC236}">
              <a16:creationId xmlns:a16="http://schemas.microsoft.com/office/drawing/2014/main" id="{00000000-0008-0000-0800-0000E4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31" name="TextBox 3043">
          <a:extLst>
            <a:ext uri="{FF2B5EF4-FFF2-40B4-BE49-F238E27FC236}">
              <a16:creationId xmlns:a16="http://schemas.microsoft.com/office/drawing/2014/main" id="{00000000-0008-0000-0800-0000E5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32" name="TextBox 3044">
          <a:extLst>
            <a:ext uri="{FF2B5EF4-FFF2-40B4-BE49-F238E27FC236}">
              <a16:creationId xmlns:a16="http://schemas.microsoft.com/office/drawing/2014/main" id="{00000000-0008-0000-0800-0000E6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33" name="TextBox 1">
          <a:extLst>
            <a:ext uri="{FF2B5EF4-FFF2-40B4-BE49-F238E27FC236}">
              <a16:creationId xmlns:a16="http://schemas.microsoft.com/office/drawing/2014/main" id="{00000000-0008-0000-0800-0000E7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34" name="TextBox 3046">
          <a:extLst>
            <a:ext uri="{FF2B5EF4-FFF2-40B4-BE49-F238E27FC236}">
              <a16:creationId xmlns:a16="http://schemas.microsoft.com/office/drawing/2014/main" id="{00000000-0008-0000-0800-0000E8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35" name="TextBox 3047">
          <a:extLst>
            <a:ext uri="{FF2B5EF4-FFF2-40B4-BE49-F238E27FC236}">
              <a16:creationId xmlns:a16="http://schemas.microsoft.com/office/drawing/2014/main" id="{00000000-0008-0000-0800-0000E9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36" name="TextBox 1">
          <a:extLst>
            <a:ext uri="{FF2B5EF4-FFF2-40B4-BE49-F238E27FC236}">
              <a16:creationId xmlns:a16="http://schemas.microsoft.com/office/drawing/2014/main" id="{00000000-0008-0000-0800-0000EA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37" name="TextBox 3049">
          <a:extLst>
            <a:ext uri="{FF2B5EF4-FFF2-40B4-BE49-F238E27FC236}">
              <a16:creationId xmlns:a16="http://schemas.microsoft.com/office/drawing/2014/main" id="{00000000-0008-0000-0800-0000EB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38" name="TextBox 3050">
          <a:extLst>
            <a:ext uri="{FF2B5EF4-FFF2-40B4-BE49-F238E27FC236}">
              <a16:creationId xmlns:a16="http://schemas.microsoft.com/office/drawing/2014/main" id="{00000000-0008-0000-0800-0000EC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39" name="TextBox 3051">
          <a:extLst>
            <a:ext uri="{FF2B5EF4-FFF2-40B4-BE49-F238E27FC236}">
              <a16:creationId xmlns:a16="http://schemas.microsoft.com/office/drawing/2014/main" id="{00000000-0008-0000-0800-0000ED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40" name="TextBox 3052">
          <a:extLst>
            <a:ext uri="{FF2B5EF4-FFF2-40B4-BE49-F238E27FC236}">
              <a16:creationId xmlns:a16="http://schemas.microsoft.com/office/drawing/2014/main" id="{00000000-0008-0000-0800-0000EE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41" name="TextBox 1">
          <a:extLst>
            <a:ext uri="{FF2B5EF4-FFF2-40B4-BE49-F238E27FC236}">
              <a16:creationId xmlns:a16="http://schemas.microsoft.com/office/drawing/2014/main" id="{00000000-0008-0000-0800-0000EF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42" name="TextBox 3054">
          <a:extLst>
            <a:ext uri="{FF2B5EF4-FFF2-40B4-BE49-F238E27FC236}">
              <a16:creationId xmlns:a16="http://schemas.microsoft.com/office/drawing/2014/main" id="{00000000-0008-0000-0800-0000F0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43" name="TextBox 3055">
          <a:extLst>
            <a:ext uri="{FF2B5EF4-FFF2-40B4-BE49-F238E27FC236}">
              <a16:creationId xmlns:a16="http://schemas.microsoft.com/office/drawing/2014/main" id="{00000000-0008-0000-0800-0000F1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44" name="TextBox 1">
          <a:extLst>
            <a:ext uri="{FF2B5EF4-FFF2-40B4-BE49-F238E27FC236}">
              <a16:creationId xmlns:a16="http://schemas.microsoft.com/office/drawing/2014/main" id="{00000000-0008-0000-0800-0000F2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45" name="TextBox 3057">
          <a:extLst>
            <a:ext uri="{FF2B5EF4-FFF2-40B4-BE49-F238E27FC236}">
              <a16:creationId xmlns:a16="http://schemas.microsoft.com/office/drawing/2014/main" id="{00000000-0008-0000-0800-0000F3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46" name="TextBox 3058">
          <a:extLst>
            <a:ext uri="{FF2B5EF4-FFF2-40B4-BE49-F238E27FC236}">
              <a16:creationId xmlns:a16="http://schemas.microsoft.com/office/drawing/2014/main" id="{00000000-0008-0000-0800-0000F4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47" name="TextBox 3059">
          <a:extLst>
            <a:ext uri="{FF2B5EF4-FFF2-40B4-BE49-F238E27FC236}">
              <a16:creationId xmlns:a16="http://schemas.microsoft.com/office/drawing/2014/main" id="{00000000-0008-0000-0800-0000F5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48" name="TextBox 3060">
          <a:extLst>
            <a:ext uri="{FF2B5EF4-FFF2-40B4-BE49-F238E27FC236}">
              <a16:creationId xmlns:a16="http://schemas.microsoft.com/office/drawing/2014/main" id="{00000000-0008-0000-0800-0000F6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49" name="TextBox 1">
          <a:extLst>
            <a:ext uri="{FF2B5EF4-FFF2-40B4-BE49-F238E27FC236}">
              <a16:creationId xmlns:a16="http://schemas.microsoft.com/office/drawing/2014/main" id="{00000000-0008-0000-0800-0000F7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50" name="TextBox 3062">
          <a:extLst>
            <a:ext uri="{FF2B5EF4-FFF2-40B4-BE49-F238E27FC236}">
              <a16:creationId xmlns:a16="http://schemas.microsoft.com/office/drawing/2014/main" id="{00000000-0008-0000-0800-0000F8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51" name="TextBox 3063">
          <a:extLst>
            <a:ext uri="{FF2B5EF4-FFF2-40B4-BE49-F238E27FC236}">
              <a16:creationId xmlns:a16="http://schemas.microsoft.com/office/drawing/2014/main" id="{00000000-0008-0000-0800-0000F9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52" name="TextBox 1">
          <a:extLst>
            <a:ext uri="{FF2B5EF4-FFF2-40B4-BE49-F238E27FC236}">
              <a16:creationId xmlns:a16="http://schemas.microsoft.com/office/drawing/2014/main" id="{00000000-0008-0000-0800-0000FA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53" name="TextBox 3065">
          <a:extLst>
            <a:ext uri="{FF2B5EF4-FFF2-40B4-BE49-F238E27FC236}">
              <a16:creationId xmlns:a16="http://schemas.microsoft.com/office/drawing/2014/main" id="{00000000-0008-0000-0800-0000FB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54" name="TextBox 3066">
          <a:extLst>
            <a:ext uri="{FF2B5EF4-FFF2-40B4-BE49-F238E27FC236}">
              <a16:creationId xmlns:a16="http://schemas.microsoft.com/office/drawing/2014/main" id="{00000000-0008-0000-0800-0000FC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55" name="TextBox 3067">
          <a:extLst>
            <a:ext uri="{FF2B5EF4-FFF2-40B4-BE49-F238E27FC236}">
              <a16:creationId xmlns:a16="http://schemas.microsoft.com/office/drawing/2014/main" id="{00000000-0008-0000-0800-0000FD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56" name="TextBox 3068">
          <a:extLst>
            <a:ext uri="{FF2B5EF4-FFF2-40B4-BE49-F238E27FC236}">
              <a16:creationId xmlns:a16="http://schemas.microsoft.com/office/drawing/2014/main" id="{00000000-0008-0000-0800-0000FE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57" name="TextBox 1">
          <a:extLst>
            <a:ext uri="{FF2B5EF4-FFF2-40B4-BE49-F238E27FC236}">
              <a16:creationId xmlns:a16="http://schemas.microsoft.com/office/drawing/2014/main" id="{00000000-0008-0000-0800-0000FF2B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58" name="TextBox 3070">
          <a:extLst>
            <a:ext uri="{FF2B5EF4-FFF2-40B4-BE49-F238E27FC236}">
              <a16:creationId xmlns:a16="http://schemas.microsoft.com/office/drawing/2014/main" id="{00000000-0008-0000-0800-000000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59" name="TextBox 3071">
          <a:extLst>
            <a:ext uri="{FF2B5EF4-FFF2-40B4-BE49-F238E27FC236}">
              <a16:creationId xmlns:a16="http://schemas.microsoft.com/office/drawing/2014/main" id="{00000000-0008-0000-0800-000001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60" name="TextBox 1">
          <a:extLst>
            <a:ext uri="{FF2B5EF4-FFF2-40B4-BE49-F238E27FC236}">
              <a16:creationId xmlns:a16="http://schemas.microsoft.com/office/drawing/2014/main" id="{00000000-0008-0000-0800-000002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61" name="TextBox 3073">
          <a:extLst>
            <a:ext uri="{FF2B5EF4-FFF2-40B4-BE49-F238E27FC236}">
              <a16:creationId xmlns:a16="http://schemas.microsoft.com/office/drawing/2014/main" id="{00000000-0008-0000-0800-000003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62" name="TextBox 3074">
          <a:extLst>
            <a:ext uri="{FF2B5EF4-FFF2-40B4-BE49-F238E27FC236}">
              <a16:creationId xmlns:a16="http://schemas.microsoft.com/office/drawing/2014/main" id="{00000000-0008-0000-0800-000004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63" name="TextBox 3075">
          <a:extLst>
            <a:ext uri="{FF2B5EF4-FFF2-40B4-BE49-F238E27FC236}">
              <a16:creationId xmlns:a16="http://schemas.microsoft.com/office/drawing/2014/main" id="{00000000-0008-0000-0800-000005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64" name="TextBox 3076">
          <a:extLst>
            <a:ext uri="{FF2B5EF4-FFF2-40B4-BE49-F238E27FC236}">
              <a16:creationId xmlns:a16="http://schemas.microsoft.com/office/drawing/2014/main" id="{00000000-0008-0000-0800-000006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65" name="TextBox 1">
          <a:extLst>
            <a:ext uri="{FF2B5EF4-FFF2-40B4-BE49-F238E27FC236}">
              <a16:creationId xmlns:a16="http://schemas.microsoft.com/office/drawing/2014/main" id="{00000000-0008-0000-0800-000007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66" name="TextBox 3078">
          <a:extLst>
            <a:ext uri="{FF2B5EF4-FFF2-40B4-BE49-F238E27FC236}">
              <a16:creationId xmlns:a16="http://schemas.microsoft.com/office/drawing/2014/main" id="{00000000-0008-0000-0800-000008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67" name="TextBox 3079">
          <a:extLst>
            <a:ext uri="{FF2B5EF4-FFF2-40B4-BE49-F238E27FC236}">
              <a16:creationId xmlns:a16="http://schemas.microsoft.com/office/drawing/2014/main" id="{00000000-0008-0000-0800-000009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68" name="TextBox 1">
          <a:extLst>
            <a:ext uri="{FF2B5EF4-FFF2-40B4-BE49-F238E27FC236}">
              <a16:creationId xmlns:a16="http://schemas.microsoft.com/office/drawing/2014/main" id="{00000000-0008-0000-0800-00000A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69" name="TextBox 3081">
          <a:extLst>
            <a:ext uri="{FF2B5EF4-FFF2-40B4-BE49-F238E27FC236}">
              <a16:creationId xmlns:a16="http://schemas.microsoft.com/office/drawing/2014/main" id="{00000000-0008-0000-0800-00000B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70" name="TextBox 3082">
          <a:extLst>
            <a:ext uri="{FF2B5EF4-FFF2-40B4-BE49-F238E27FC236}">
              <a16:creationId xmlns:a16="http://schemas.microsoft.com/office/drawing/2014/main" id="{00000000-0008-0000-0800-00000C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71" name="TextBox 3083">
          <a:extLst>
            <a:ext uri="{FF2B5EF4-FFF2-40B4-BE49-F238E27FC236}">
              <a16:creationId xmlns:a16="http://schemas.microsoft.com/office/drawing/2014/main" id="{00000000-0008-0000-0800-00000D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72" name="TextBox 3084">
          <a:extLst>
            <a:ext uri="{FF2B5EF4-FFF2-40B4-BE49-F238E27FC236}">
              <a16:creationId xmlns:a16="http://schemas.microsoft.com/office/drawing/2014/main" id="{00000000-0008-0000-0800-00000E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73" name="TextBox 1">
          <a:extLst>
            <a:ext uri="{FF2B5EF4-FFF2-40B4-BE49-F238E27FC236}">
              <a16:creationId xmlns:a16="http://schemas.microsoft.com/office/drawing/2014/main" id="{00000000-0008-0000-0800-00000F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74" name="TextBox 3086">
          <a:extLst>
            <a:ext uri="{FF2B5EF4-FFF2-40B4-BE49-F238E27FC236}">
              <a16:creationId xmlns:a16="http://schemas.microsoft.com/office/drawing/2014/main" id="{00000000-0008-0000-0800-000010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75" name="TextBox 3087">
          <a:extLst>
            <a:ext uri="{FF2B5EF4-FFF2-40B4-BE49-F238E27FC236}">
              <a16:creationId xmlns:a16="http://schemas.microsoft.com/office/drawing/2014/main" id="{00000000-0008-0000-0800-000011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76" name="TextBox 1">
          <a:extLst>
            <a:ext uri="{FF2B5EF4-FFF2-40B4-BE49-F238E27FC236}">
              <a16:creationId xmlns:a16="http://schemas.microsoft.com/office/drawing/2014/main" id="{00000000-0008-0000-0800-000012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77" name="TextBox 3089">
          <a:extLst>
            <a:ext uri="{FF2B5EF4-FFF2-40B4-BE49-F238E27FC236}">
              <a16:creationId xmlns:a16="http://schemas.microsoft.com/office/drawing/2014/main" id="{00000000-0008-0000-0800-000013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78" name="TextBox 3090">
          <a:extLst>
            <a:ext uri="{FF2B5EF4-FFF2-40B4-BE49-F238E27FC236}">
              <a16:creationId xmlns:a16="http://schemas.microsoft.com/office/drawing/2014/main" id="{00000000-0008-0000-0800-000014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79" name="TextBox 3091">
          <a:extLst>
            <a:ext uri="{FF2B5EF4-FFF2-40B4-BE49-F238E27FC236}">
              <a16:creationId xmlns:a16="http://schemas.microsoft.com/office/drawing/2014/main" id="{00000000-0008-0000-0800-000015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80" name="TextBox 3092">
          <a:extLst>
            <a:ext uri="{FF2B5EF4-FFF2-40B4-BE49-F238E27FC236}">
              <a16:creationId xmlns:a16="http://schemas.microsoft.com/office/drawing/2014/main" id="{00000000-0008-0000-0800-000016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81" name="TextBox 1">
          <a:extLst>
            <a:ext uri="{FF2B5EF4-FFF2-40B4-BE49-F238E27FC236}">
              <a16:creationId xmlns:a16="http://schemas.microsoft.com/office/drawing/2014/main" id="{00000000-0008-0000-0800-000017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82" name="TextBox 3094">
          <a:extLst>
            <a:ext uri="{FF2B5EF4-FFF2-40B4-BE49-F238E27FC236}">
              <a16:creationId xmlns:a16="http://schemas.microsoft.com/office/drawing/2014/main" id="{00000000-0008-0000-0800-000018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83" name="TextBox 3095">
          <a:extLst>
            <a:ext uri="{FF2B5EF4-FFF2-40B4-BE49-F238E27FC236}">
              <a16:creationId xmlns:a16="http://schemas.microsoft.com/office/drawing/2014/main" id="{00000000-0008-0000-0800-000019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84" name="TextBox 1">
          <a:extLst>
            <a:ext uri="{FF2B5EF4-FFF2-40B4-BE49-F238E27FC236}">
              <a16:creationId xmlns:a16="http://schemas.microsoft.com/office/drawing/2014/main" id="{00000000-0008-0000-0800-00001A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85" name="TextBox 3097">
          <a:extLst>
            <a:ext uri="{FF2B5EF4-FFF2-40B4-BE49-F238E27FC236}">
              <a16:creationId xmlns:a16="http://schemas.microsoft.com/office/drawing/2014/main" id="{00000000-0008-0000-0800-00001B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86" name="TextBox 3098">
          <a:extLst>
            <a:ext uri="{FF2B5EF4-FFF2-40B4-BE49-F238E27FC236}">
              <a16:creationId xmlns:a16="http://schemas.microsoft.com/office/drawing/2014/main" id="{00000000-0008-0000-0800-00001C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87" name="TextBox 3099">
          <a:extLst>
            <a:ext uri="{FF2B5EF4-FFF2-40B4-BE49-F238E27FC236}">
              <a16:creationId xmlns:a16="http://schemas.microsoft.com/office/drawing/2014/main" id="{00000000-0008-0000-0800-00001D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88" name="TextBox 3100">
          <a:extLst>
            <a:ext uri="{FF2B5EF4-FFF2-40B4-BE49-F238E27FC236}">
              <a16:creationId xmlns:a16="http://schemas.microsoft.com/office/drawing/2014/main" id="{00000000-0008-0000-0800-00001E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89" name="TextBox 1">
          <a:extLst>
            <a:ext uri="{FF2B5EF4-FFF2-40B4-BE49-F238E27FC236}">
              <a16:creationId xmlns:a16="http://schemas.microsoft.com/office/drawing/2014/main" id="{00000000-0008-0000-0800-00001F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090" name="TextBox 3102">
          <a:extLst>
            <a:ext uri="{FF2B5EF4-FFF2-40B4-BE49-F238E27FC236}">
              <a16:creationId xmlns:a16="http://schemas.microsoft.com/office/drawing/2014/main" id="{00000000-0008-0000-0800-0000202C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091" name="TextBox 3103">
          <a:extLst>
            <a:ext uri="{FF2B5EF4-FFF2-40B4-BE49-F238E27FC236}">
              <a16:creationId xmlns:a16="http://schemas.microsoft.com/office/drawing/2014/main" id="{00000000-0008-0000-0800-00002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092" name="TextBox 1">
          <a:extLst>
            <a:ext uri="{FF2B5EF4-FFF2-40B4-BE49-F238E27FC236}">
              <a16:creationId xmlns:a16="http://schemas.microsoft.com/office/drawing/2014/main" id="{00000000-0008-0000-0800-00002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093" name="TextBox 3105">
          <a:extLst>
            <a:ext uri="{FF2B5EF4-FFF2-40B4-BE49-F238E27FC236}">
              <a16:creationId xmlns:a16="http://schemas.microsoft.com/office/drawing/2014/main" id="{00000000-0008-0000-0800-000023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094" name="TextBox 3106">
          <a:extLst>
            <a:ext uri="{FF2B5EF4-FFF2-40B4-BE49-F238E27FC236}">
              <a16:creationId xmlns:a16="http://schemas.microsoft.com/office/drawing/2014/main" id="{00000000-0008-0000-0800-000024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095" name="TextBox 3107">
          <a:extLst>
            <a:ext uri="{FF2B5EF4-FFF2-40B4-BE49-F238E27FC236}">
              <a16:creationId xmlns:a16="http://schemas.microsoft.com/office/drawing/2014/main" id="{00000000-0008-0000-0800-00002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096" name="TextBox 3108">
          <a:extLst>
            <a:ext uri="{FF2B5EF4-FFF2-40B4-BE49-F238E27FC236}">
              <a16:creationId xmlns:a16="http://schemas.microsoft.com/office/drawing/2014/main" id="{00000000-0008-0000-0800-00002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097" name="TextBox 1">
          <a:extLst>
            <a:ext uri="{FF2B5EF4-FFF2-40B4-BE49-F238E27FC236}">
              <a16:creationId xmlns:a16="http://schemas.microsoft.com/office/drawing/2014/main" id="{00000000-0008-0000-0800-00002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098" name="TextBox 3110">
          <a:extLst>
            <a:ext uri="{FF2B5EF4-FFF2-40B4-BE49-F238E27FC236}">
              <a16:creationId xmlns:a16="http://schemas.microsoft.com/office/drawing/2014/main" id="{00000000-0008-0000-0800-000028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099" name="TextBox 3111">
          <a:extLst>
            <a:ext uri="{FF2B5EF4-FFF2-40B4-BE49-F238E27FC236}">
              <a16:creationId xmlns:a16="http://schemas.microsoft.com/office/drawing/2014/main" id="{00000000-0008-0000-0800-000029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00" name="TextBox 1">
          <a:extLst>
            <a:ext uri="{FF2B5EF4-FFF2-40B4-BE49-F238E27FC236}">
              <a16:creationId xmlns:a16="http://schemas.microsoft.com/office/drawing/2014/main" id="{00000000-0008-0000-0800-00002A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01" name="TextBox 3113">
          <a:extLst>
            <a:ext uri="{FF2B5EF4-FFF2-40B4-BE49-F238E27FC236}">
              <a16:creationId xmlns:a16="http://schemas.microsoft.com/office/drawing/2014/main" id="{00000000-0008-0000-0800-00002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02" name="TextBox 3114">
          <a:extLst>
            <a:ext uri="{FF2B5EF4-FFF2-40B4-BE49-F238E27FC236}">
              <a16:creationId xmlns:a16="http://schemas.microsoft.com/office/drawing/2014/main" id="{00000000-0008-0000-0800-00002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03" name="TextBox 3115">
          <a:extLst>
            <a:ext uri="{FF2B5EF4-FFF2-40B4-BE49-F238E27FC236}">
              <a16:creationId xmlns:a16="http://schemas.microsoft.com/office/drawing/2014/main" id="{00000000-0008-0000-0800-00002D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04" name="TextBox 3116">
          <a:extLst>
            <a:ext uri="{FF2B5EF4-FFF2-40B4-BE49-F238E27FC236}">
              <a16:creationId xmlns:a16="http://schemas.microsoft.com/office/drawing/2014/main" id="{00000000-0008-0000-0800-00002E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05" name="TextBox 1">
          <a:extLst>
            <a:ext uri="{FF2B5EF4-FFF2-40B4-BE49-F238E27FC236}">
              <a16:creationId xmlns:a16="http://schemas.microsoft.com/office/drawing/2014/main" id="{00000000-0008-0000-0800-00002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06" name="TextBox 3118">
          <a:extLst>
            <a:ext uri="{FF2B5EF4-FFF2-40B4-BE49-F238E27FC236}">
              <a16:creationId xmlns:a16="http://schemas.microsoft.com/office/drawing/2014/main" id="{00000000-0008-0000-0800-00003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07" name="TextBox 3119">
          <a:extLst>
            <a:ext uri="{FF2B5EF4-FFF2-40B4-BE49-F238E27FC236}">
              <a16:creationId xmlns:a16="http://schemas.microsoft.com/office/drawing/2014/main" id="{00000000-0008-0000-0800-00003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08" name="TextBox 1">
          <a:extLst>
            <a:ext uri="{FF2B5EF4-FFF2-40B4-BE49-F238E27FC236}">
              <a16:creationId xmlns:a16="http://schemas.microsoft.com/office/drawing/2014/main" id="{00000000-0008-0000-0800-00003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09" name="TextBox 3121">
          <a:extLst>
            <a:ext uri="{FF2B5EF4-FFF2-40B4-BE49-F238E27FC236}">
              <a16:creationId xmlns:a16="http://schemas.microsoft.com/office/drawing/2014/main" id="{00000000-0008-0000-0800-000033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10" name="TextBox 3122">
          <a:extLst>
            <a:ext uri="{FF2B5EF4-FFF2-40B4-BE49-F238E27FC236}">
              <a16:creationId xmlns:a16="http://schemas.microsoft.com/office/drawing/2014/main" id="{00000000-0008-0000-0800-000034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11" name="TextBox 3123">
          <a:extLst>
            <a:ext uri="{FF2B5EF4-FFF2-40B4-BE49-F238E27FC236}">
              <a16:creationId xmlns:a16="http://schemas.microsoft.com/office/drawing/2014/main" id="{00000000-0008-0000-0800-00003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12" name="TextBox 3124">
          <a:extLst>
            <a:ext uri="{FF2B5EF4-FFF2-40B4-BE49-F238E27FC236}">
              <a16:creationId xmlns:a16="http://schemas.microsoft.com/office/drawing/2014/main" id="{00000000-0008-0000-0800-00003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13" name="TextBox 1">
          <a:extLst>
            <a:ext uri="{FF2B5EF4-FFF2-40B4-BE49-F238E27FC236}">
              <a16:creationId xmlns:a16="http://schemas.microsoft.com/office/drawing/2014/main" id="{00000000-0008-0000-0800-00003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14" name="TextBox 3126">
          <a:extLst>
            <a:ext uri="{FF2B5EF4-FFF2-40B4-BE49-F238E27FC236}">
              <a16:creationId xmlns:a16="http://schemas.microsoft.com/office/drawing/2014/main" id="{00000000-0008-0000-0800-000038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15" name="TextBox 3127">
          <a:extLst>
            <a:ext uri="{FF2B5EF4-FFF2-40B4-BE49-F238E27FC236}">
              <a16:creationId xmlns:a16="http://schemas.microsoft.com/office/drawing/2014/main" id="{00000000-0008-0000-0800-000039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16" name="TextBox 3128">
          <a:extLst>
            <a:ext uri="{FF2B5EF4-FFF2-40B4-BE49-F238E27FC236}">
              <a16:creationId xmlns:a16="http://schemas.microsoft.com/office/drawing/2014/main" id="{00000000-0008-0000-0800-00003A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17" name="TextBox 3129">
          <a:extLst>
            <a:ext uri="{FF2B5EF4-FFF2-40B4-BE49-F238E27FC236}">
              <a16:creationId xmlns:a16="http://schemas.microsoft.com/office/drawing/2014/main" id="{00000000-0008-0000-0800-00003B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18" name="TextBox 3130">
          <a:extLst>
            <a:ext uri="{FF2B5EF4-FFF2-40B4-BE49-F238E27FC236}">
              <a16:creationId xmlns:a16="http://schemas.microsoft.com/office/drawing/2014/main" id="{00000000-0008-0000-0800-00003C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19" name="TextBox 3131">
          <a:extLst>
            <a:ext uri="{FF2B5EF4-FFF2-40B4-BE49-F238E27FC236}">
              <a16:creationId xmlns:a16="http://schemas.microsoft.com/office/drawing/2014/main" id="{00000000-0008-0000-0800-00003D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20" name="TextBox 3132">
          <a:extLst>
            <a:ext uri="{FF2B5EF4-FFF2-40B4-BE49-F238E27FC236}">
              <a16:creationId xmlns:a16="http://schemas.microsoft.com/office/drawing/2014/main" id="{00000000-0008-0000-0800-00003E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21" name="TextBox 3133">
          <a:extLst>
            <a:ext uri="{FF2B5EF4-FFF2-40B4-BE49-F238E27FC236}">
              <a16:creationId xmlns:a16="http://schemas.microsoft.com/office/drawing/2014/main" id="{00000000-0008-0000-0800-00003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22" name="TextBox 1">
          <a:extLst>
            <a:ext uri="{FF2B5EF4-FFF2-40B4-BE49-F238E27FC236}">
              <a16:creationId xmlns:a16="http://schemas.microsoft.com/office/drawing/2014/main" id="{00000000-0008-0000-0800-00004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23" name="TextBox 3135">
          <a:extLst>
            <a:ext uri="{FF2B5EF4-FFF2-40B4-BE49-F238E27FC236}">
              <a16:creationId xmlns:a16="http://schemas.microsoft.com/office/drawing/2014/main" id="{00000000-0008-0000-0800-00004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24" name="TextBox 3136">
          <a:extLst>
            <a:ext uri="{FF2B5EF4-FFF2-40B4-BE49-F238E27FC236}">
              <a16:creationId xmlns:a16="http://schemas.microsoft.com/office/drawing/2014/main" id="{00000000-0008-0000-0800-00004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25" name="TextBox 3137">
          <a:extLst>
            <a:ext uri="{FF2B5EF4-FFF2-40B4-BE49-F238E27FC236}">
              <a16:creationId xmlns:a16="http://schemas.microsoft.com/office/drawing/2014/main" id="{00000000-0008-0000-0800-000043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26" name="TextBox 3138">
          <a:extLst>
            <a:ext uri="{FF2B5EF4-FFF2-40B4-BE49-F238E27FC236}">
              <a16:creationId xmlns:a16="http://schemas.microsoft.com/office/drawing/2014/main" id="{00000000-0008-0000-0800-000044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27" name="TextBox 1">
          <a:extLst>
            <a:ext uri="{FF2B5EF4-FFF2-40B4-BE49-F238E27FC236}">
              <a16:creationId xmlns:a16="http://schemas.microsoft.com/office/drawing/2014/main" id="{00000000-0008-0000-0800-00004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28" name="TextBox 3140">
          <a:extLst>
            <a:ext uri="{FF2B5EF4-FFF2-40B4-BE49-F238E27FC236}">
              <a16:creationId xmlns:a16="http://schemas.microsoft.com/office/drawing/2014/main" id="{00000000-0008-0000-0800-00004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29" name="TextBox 3141">
          <a:extLst>
            <a:ext uri="{FF2B5EF4-FFF2-40B4-BE49-F238E27FC236}">
              <a16:creationId xmlns:a16="http://schemas.microsoft.com/office/drawing/2014/main" id="{00000000-0008-0000-0800-00004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30" name="TextBox 1">
          <a:extLst>
            <a:ext uri="{FF2B5EF4-FFF2-40B4-BE49-F238E27FC236}">
              <a16:creationId xmlns:a16="http://schemas.microsoft.com/office/drawing/2014/main" id="{00000000-0008-0000-0800-000048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31" name="TextBox 3143">
          <a:extLst>
            <a:ext uri="{FF2B5EF4-FFF2-40B4-BE49-F238E27FC236}">
              <a16:creationId xmlns:a16="http://schemas.microsoft.com/office/drawing/2014/main" id="{00000000-0008-0000-0800-000049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32" name="TextBox 3144">
          <a:extLst>
            <a:ext uri="{FF2B5EF4-FFF2-40B4-BE49-F238E27FC236}">
              <a16:creationId xmlns:a16="http://schemas.microsoft.com/office/drawing/2014/main" id="{00000000-0008-0000-0800-00004A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33" name="TextBox 3145">
          <a:extLst>
            <a:ext uri="{FF2B5EF4-FFF2-40B4-BE49-F238E27FC236}">
              <a16:creationId xmlns:a16="http://schemas.microsoft.com/office/drawing/2014/main" id="{00000000-0008-0000-0800-00004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34" name="TextBox 3146">
          <a:extLst>
            <a:ext uri="{FF2B5EF4-FFF2-40B4-BE49-F238E27FC236}">
              <a16:creationId xmlns:a16="http://schemas.microsoft.com/office/drawing/2014/main" id="{00000000-0008-0000-0800-00004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35" name="TextBox 1">
          <a:extLst>
            <a:ext uri="{FF2B5EF4-FFF2-40B4-BE49-F238E27FC236}">
              <a16:creationId xmlns:a16="http://schemas.microsoft.com/office/drawing/2014/main" id="{00000000-0008-0000-0800-00004D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36" name="TextBox 3148">
          <a:extLst>
            <a:ext uri="{FF2B5EF4-FFF2-40B4-BE49-F238E27FC236}">
              <a16:creationId xmlns:a16="http://schemas.microsoft.com/office/drawing/2014/main" id="{00000000-0008-0000-0800-00004E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37" name="TextBox 3149">
          <a:extLst>
            <a:ext uri="{FF2B5EF4-FFF2-40B4-BE49-F238E27FC236}">
              <a16:creationId xmlns:a16="http://schemas.microsoft.com/office/drawing/2014/main" id="{00000000-0008-0000-0800-00004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38" name="TextBox 1">
          <a:extLst>
            <a:ext uri="{FF2B5EF4-FFF2-40B4-BE49-F238E27FC236}">
              <a16:creationId xmlns:a16="http://schemas.microsoft.com/office/drawing/2014/main" id="{00000000-0008-0000-0800-00005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39" name="TextBox 3151">
          <a:extLst>
            <a:ext uri="{FF2B5EF4-FFF2-40B4-BE49-F238E27FC236}">
              <a16:creationId xmlns:a16="http://schemas.microsoft.com/office/drawing/2014/main" id="{00000000-0008-0000-0800-00005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40" name="TextBox 3152">
          <a:extLst>
            <a:ext uri="{FF2B5EF4-FFF2-40B4-BE49-F238E27FC236}">
              <a16:creationId xmlns:a16="http://schemas.microsoft.com/office/drawing/2014/main" id="{00000000-0008-0000-0800-00005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41" name="TextBox 3153">
          <a:extLst>
            <a:ext uri="{FF2B5EF4-FFF2-40B4-BE49-F238E27FC236}">
              <a16:creationId xmlns:a16="http://schemas.microsoft.com/office/drawing/2014/main" id="{00000000-0008-0000-0800-000053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42" name="TextBox 3154">
          <a:extLst>
            <a:ext uri="{FF2B5EF4-FFF2-40B4-BE49-F238E27FC236}">
              <a16:creationId xmlns:a16="http://schemas.microsoft.com/office/drawing/2014/main" id="{00000000-0008-0000-0800-000054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43" name="TextBox 1">
          <a:extLst>
            <a:ext uri="{FF2B5EF4-FFF2-40B4-BE49-F238E27FC236}">
              <a16:creationId xmlns:a16="http://schemas.microsoft.com/office/drawing/2014/main" id="{00000000-0008-0000-0800-00005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44" name="TextBox 3156">
          <a:extLst>
            <a:ext uri="{FF2B5EF4-FFF2-40B4-BE49-F238E27FC236}">
              <a16:creationId xmlns:a16="http://schemas.microsoft.com/office/drawing/2014/main" id="{00000000-0008-0000-0800-00005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45" name="TextBox 3157">
          <a:extLst>
            <a:ext uri="{FF2B5EF4-FFF2-40B4-BE49-F238E27FC236}">
              <a16:creationId xmlns:a16="http://schemas.microsoft.com/office/drawing/2014/main" id="{00000000-0008-0000-0800-000057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46" name="TextBox 3158">
          <a:extLst>
            <a:ext uri="{FF2B5EF4-FFF2-40B4-BE49-F238E27FC236}">
              <a16:creationId xmlns:a16="http://schemas.microsoft.com/office/drawing/2014/main" id="{00000000-0008-0000-0800-000058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47" name="TextBox 3159">
          <a:extLst>
            <a:ext uri="{FF2B5EF4-FFF2-40B4-BE49-F238E27FC236}">
              <a16:creationId xmlns:a16="http://schemas.microsoft.com/office/drawing/2014/main" id="{00000000-0008-0000-0800-000059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48" name="TextBox 3160">
          <a:extLst>
            <a:ext uri="{FF2B5EF4-FFF2-40B4-BE49-F238E27FC236}">
              <a16:creationId xmlns:a16="http://schemas.microsoft.com/office/drawing/2014/main" id="{00000000-0008-0000-0800-00005A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49" name="TextBox 1">
          <a:extLst>
            <a:ext uri="{FF2B5EF4-FFF2-40B4-BE49-F238E27FC236}">
              <a16:creationId xmlns:a16="http://schemas.microsoft.com/office/drawing/2014/main" id="{00000000-0008-0000-0800-00005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50" name="TextBox 3162">
          <a:extLst>
            <a:ext uri="{FF2B5EF4-FFF2-40B4-BE49-F238E27FC236}">
              <a16:creationId xmlns:a16="http://schemas.microsoft.com/office/drawing/2014/main" id="{00000000-0008-0000-0800-00005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51" name="TextBox 3163">
          <a:extLst>
            <a:ext uri="{FF2B5EF4-FFF2-40B4-BE49-F238E27FC236}">
              <a16:creationId xmlns:a16="http://schemas.microsoft.com/office/drawing/2014/main" id="{00000000-0008-0000-0800-00005D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52" name="TextBox 3164">
          <a:extLst>
            <a:ext uri="{FF2B5EF4-FFF2-40B4-BE49-F238E27FC236}">
              <a16:creationId xmlns:a16="http://schemas.microsoft.com/office/drawing/2014/main" id="{00000000-0008-0000-0800-00005E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53" name="TextBox 3165">
          <a:extLst>
            <a:ext uri="{FF2B5EF4-FFF2-40B4-BE49-F238E27FC236}">
              <a16:creationId xmlns:a16="http://schemas.microsoft.com/office/drawing/2014/main" id="{00000000-0008-0000-0800-00005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54" name="TextBox 1">
          <a:extLst>
            <a:ext uri="{FF2B5EF4-FFF2-40B4-BE49-F238E27FC236}">
              <a16:creationId xmlns:a16="http://schemas.microsoft.com/office/drawing/2014/main" id="{00000000-0008-0000-0800-00006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55" name="TextBox 3167">
          <a:extLst>
            <a:ext uri="{FF2B5EF4-FFF2-40B4-BE49-F238E27FC236}">
              <a16:creationId xmlns:a16="http://schemas.microsoft.com/office/drawing/2014/main" id="{00000000-0008-0000-0800-00006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56" name="TextBox 3168">
          <a:extLst>
            <a:ext uri="{FF2B5EF4-FFF2-40B4-BE49-F238E27FC236}">
              <a16:creationId xmlns:a16="http://schemas.microsoft.com/office/drawing/2014/main" id="{00000000-0008-0000-0800-00006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57" name="TextBox 1">
          <a:extLst>
            <a:ext uri="{FF2B5EF4-FFF2-40B4-BE49-F238E27FC236}">
              <a16:creationId xmlns:a16="http://schemas.microsoft.com/office/drawing/2014/main" id="{00000000-0008-0000-0800-000063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58" name="TextBox 3170">
          <a:extLst>
            <a:ext uri="{FF2B5EF4-FFF2-40B4-BE49-F238E27FC236}">
              <a16:creationId xmlns:a16="http://schemas.microsoft.com/office/drawing/2014/main" id="{00000000-0008-0000-0800-000064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59" name="TextBox 3171">
          <a:extLst>
            <a:ext uri="{FF2B5EF4-FFF2-40B4-BE49-F238E27FC236}">
              <a16:creationId xmlns:a16="http://schemas.microsoft.com/office/drawing/2014/main" id="{00000000-0008-0000-0800-00006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60" name="TextBox 3172">
          <a:extLst>
            <a:ext uri="{FF2B5EF4-FFF2-40B4-BE49-F238E27FC236}">
              <a16:creationId xmlns:a16="http://schemas.microsoft.com/office/drawing/2014/main" id="{00000000-0008-0000-0800-00006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61" name="TextBox 3173">
          <a:extLst>
            <a:ext uri="{FF2B5EF4-FFF2-40B4-BE49-F238E27FC236}">
              <a16:creationId xmlns:a16="http://schemas.microsoft.com/office/drawing/2014/main" id="{00000000-0008-0000-0800-00006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62" name="TextBox 1">
          <a:extLst>
            <a:ext uri="{FF2B5EF4-FFF2-40B4-BE49-F238E27FC236}">
              <a16:creationId xmlns:a16="http://schemas.microsoft.com/office/drawing/2014/main" id="{00000000-0008-0000-0800-000068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63" name="TextBox 3175">
          <a:extLst>
            <a:ext uri="{FF2B5EF4-FFF2-40B4-BE49-F238E27FC236}">
              <a16:creationId xmlns:a16="http://schemas.microsoft.com/office/drawing/2014/main" id="{00000000-0008-0000-0800-000069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64" name="TextBox 3176">
          <a:extLst>
            <a:ext uri="{FF2B5EF4-FFF2-40B4-BE49-F238E27FC236}">
              <a16:creationId xmlns:a16="http://schemas.microsoft.com/office/drawing/2014/main" id="{00000000-0008-0000-0800-00006A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65" name="TextBox 1">
          <a:extLst>
            <a:ext uri="{FF2B5EF4-FFF2-40B4-BE49-F238E27FC236}">
              <a16:creationId xmlns:a16="http://schemas.microsoft.com/office/drawing/2014/main" id="{00000000-0008-0000-0800-00006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66" name="TextBox 3178">
          <a:extLst>
            <a:ext uri="{FF2B5EF4-FFF2-40B4-BE49-F238E27FC236}">
              <a16:creationId xmlns:a16="http://schemas.microsoft.com/office/drawing/2014/main" id="{00000000-0008-0000-0800-00006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67" name="TextBox 3179">
          <a:extLst>
            <a:ext uri="{FF2B5EF4-FFF2-40B4-BE49-F238E27FC236}">
              <a16:creationId xmlns:a16="http://schemas.microsoft.com/office/drawing/2014/main" id="{00000000-0008-0000-0800-00006D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68" name="TextBox 3180">
          <a:extLst>
            <a:ext uri="{FF2B5EF4-FFF2-40B4-BE49-F238E27FC236}">
              <a16:creationId xmlns:a16="http://schemas.microsoft.com/office/drawing/2014/main" id="{00000000-0008-0000-0800-00006E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69" name="TextBox 3181">
          <a:extLst>
            <a:ext uri="{FF2B5EF4-FFF2-40B4-BE49-F238E27FC236}">
              <a16:creationId xmlns:a16="http://schemas.microsoft.com/office/drawing/2014/main" id="{00000000-0008-0000-0800-00006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70" name="TextBox 1">
          <a:extLst>
            <a:ext uri="{FF2B5EF4-FFF2-40B4-BE49-F238E27FC236}">
              <a16:creationId xmlns:a16="http://schemas.microsoft.com/office/drawing/2014/main" id="{00000000-0008-0000-0800-00007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71" name="TextBox 3183">
          <a:extLst>
            <a:ext uri="{FF2B5EF4-FFF2-40B4-BE49-F238E27FC236}">
              <a16:creationId xmlns:a16="http://schemas.microsoft.com/office/drawing/2014/main" id="{00000000-0008-0000-0800-00007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72" name="TextBox 3184">
          <a:extLst>
            <a:ext uri="{FF2B5EF4-FFF2-40B4-BE49-F238E27FC236}">
              <a16:creationId xmlns:a16="http://schemas.microsoft.com/office/drawing/2014/main" id="{00000000-0008-0000-0800-000072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73" name="TextBox 3185">
          <a:extLst>
            <a:ext uri="{FF2B5EF4-FFF2-40B4-BE49-F238E27FC236}">
              <a16:creationId xmlns:a16="http://schemas.microsoft.com/office/drawing/2014/main" id="{00000000-0008-0000-0800-000073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74" name="TextBox 3186">
          <a:extLst>
            <a:ext uri="{FF2B5EF4-FFF2-40B4-BE49-F238E27FC236}">
              <a16:creationId xmlns:a16="http://schemas.microsoft.com/office/drawing/2014/main" id="{00000000-0008-0000-0800-000074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75" name="TextBox 3187">
          <a:extLst>
            <a:ext uri="{FF2B5EF4-FFF2-40B4-BE49-F238E27FC236}">
              <a16:creationId xmlns:a16="http://schemas.microsoft.com/office/drawing/2014/main" id="{00000000-0008-0000-0800-00007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76" name="TextBox 1">
          <a:extLst>
            <a:ext uri="{FF2B5EF4-FFF2-40B4-BE49-F238E27FC236}">
              <a16:creationId xmlns:a16="http://schemas.microsoft.com/office/drawing/2014/main" id="{00000000-0008-0000-0800-00007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77" name="TextBox 3189">
          <a:extLst>
            <a:ext uri="{FF2B5EF4-FFF2-40B4-BE49-F238E27FC236}">
              <a16:creationId xmlns:a16="http://schemas.microsoft.com/office/drawing/2014/main" id="{00000000-0008-0000-0800-00007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78" name="TextBox 3190">
          <a:extLst>
            <a:ext uri="{FF2B5EF4-FFF2-40B4-BE49-F238E27FC236}">
              <a16:creationId xmlns:a16="http://schemas.microsoft.com/office/drawing/2014/main" id="{00000000-0008-0000-0800-000078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79" name="TextBox 3191">
          <a:extLst>
            <a:ext uri="{FF2B5EF4-FFF2-40B4-BE49-F238E27FC236}">
              <a16:creationId xmlns:a16="http://schemas.microsoft.com/office/drawing/2014/main" id="{00000000-0008-0000-0800-000079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80" name="TextBox 3192">
          <a:extLst>
            <a:ext uri="{FF2B5EF4-FFF2-40B4-BE49-F238E27FC236}">
              <a16:creationId xmlns:a16="http://schemas.microsoft.com/office/drawing/2014/main" id="{00000000-0008-0000-0800-00007A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81" name="TextBox 1">
          <a:extLst>
            <a:ext uri="{FF2B5EF4-FFF2-40B4-BE49-F238E27FC236}">
              <a16:creationId xmlns:a16="http://schemas.microsoft.com/office/drawing/2014/main" id="{00000000-0008-0000-0800-00007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82" name="TextBox 3194">
          <a:extLst>
            <a:ext uri="{FF2B5EF4-FFF2-40B4-BE49-F238E27FC236}">
              <a16:creationId xmlns:a16="http://schemas.microsoft.com/office/drawing/2014/main" id="{00000000-0008-0000-0800-00007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83" name="TextBox 3195">
          <a:extLst>
            <a:ext uri="{FF2B5EF4-FFF2-40B4-BE49-F238E27FC236}">
              <a16:creationId xmlns:a16="http://schemas.microsoft.com/office/drawing/2014/main" id="{00000000-0008-0000-0800-00007D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84" name="TextBox 1">
          <a:extLst>
            <a:ext uri="{FF2B5EF4-FFF2-40B4-BE49-F238E27FC236}">
              <a16:creationId xmlns:a16="http://schemas.microsoft.com/office/drawing/2014/main" id="{00000000-0008-0000-0800-00007E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85" name="TextBox 3197">
          <a:extLst>
            <a:ext uri="{FF2B5EF4-FFF2-40B4-BE49-F238E27FC236}">
              <a16:creationId xmlns:a16="http://schemas.microsoft.com/office/drawing/2014/main" id="{00000000-0008-0000-0800-00007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86" name="TextBox 3198">
          <a:extLst>
            <a:ext uri="{FF2B5EF4-FFF2-40B4-BE49-F238E27FC236}">
              <a16:creationId xmlns:a16="http://schemas.microsoft.com/office/drawing/2014/main" id="{00000000-0008-0000-0800-00008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87" name="TextBox 3199">
          <a:extLst>
            <a:ext uri="{FF2B5EF4-FFF2-40B4-BE49-F238E27FC236}">
              <a16:creationId xmlns:a16="http://schemas.microsoft.com/office/drawing/2014/main" id="{00000000-0008-0000-0800-00008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88" name="TextBox 3200">
          <a:extLst>
            <a:ext uri="{FF2B5EF4-FFF2-40B4-BE49-F238E27FC236}">
              <a16:creationId xmlns:a16="http://schemas.microsoft.com/office/drawing/2014/main" id="{00000000-0008-0000-0800-00008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89" name="TextBox 1">
          <a:extLst>
            <a:ext uri="{FF2B5EF4-FFF2-40B4-BE49-F238E27FC236}">
              <a16:creationId xmlns:a16="http://schemas.microsoft.com/office/drawing/2014/main" id="{00000000-0008-0000-0800-000083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90" name="TextBox 3202">
          <a:extLst>
            <a:ext uri="{FF2B5EF4-FFF2-40B4-BE49-F238E27FC236}">
              <a16:creationId xmlns:a16="http://schemas.microsoft.com/office/drawing/2014/main" id="{00000000-0008-0000-0800-000084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91" name="TextBox 3203">
          <a:extLst>
            <a:ext uri="{FF2B5EF4-FFF2-40B4-BE49-F238E27FC236}">
              <a16:creationId xmlns:a16="http://schemas.microsoft.com/office/drawing/2014/main" id="{00000000-0008-0000-0800-00008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92" name="TextBox 1">
          <a:extLst>
            <a:ext uri="{FF2B5EF4-FFF2-40B4-BE49-F238E27FC236}">
              <a16:creationId xmlns:a16="http://schemas.microsoft.com/office/drawing/2014/main" id="{00000000-0008-0000-0800-00008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93" name="TextBox 3205">
          <a:extLst>
            <a:ext uri="{FF2B5EF4-FFF2-40B4-BE49-F238E27FC236}">
              <a16:creationId xmlns:a16="http://schemas.microsoft.com/office/drawing/2014/main" id="{00000000-0008-0000-0800-00008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94" name="TextBox 3206">
          <a:extLst>
            <a:ext uri="{FF2B5EF4-FFF2-40B4-BE49-F238E27FC236}">
              <a16:creationId xmlns:a16="http://schemas.microsoft.com/office/drawing/2014/main" id="{00000000-0008-0000-0800-000088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95" name="TextBox 3207">
          <a:extLst>
            <a:ext uri="{FF2B5EF4-FFF2-40B4-BE49-F238E27FC236}">
              <a16:creationId xmlns:a16="http://schemas.microsoft.com/office/drawing/2014/main" id="{00000000-0008-0000-0800-000089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96" name="TextBox 3208">
          <a:extLst>
            <a:ext uri="{FF2B5EF4-FFF2-40B4-BE49-F238E27FC236}">
              <a16:creationId xmlns:a16="http://schemas.microsoft.com/office/drawing/2014/main" id="{00000000-0008-0000-0800-00008A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97" name="TextBox 1">
          <a:extLst>
            <a:ext uri="{FF2B5EF4-FFF2-40B4-BE49-F238E27FC236}">
              <a16:creationId xmlns:a16="http://schemas.microsoft.com/office/drawing/2014/main" id="{00000000-0008-0000-0800-00008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198" name="TextBox 3210">
          <a:extLst>
            <a:ext uri="{FF2B5EF4-FFF2-40B4-BE49-F238E27FC236}">
              <a16:creationId xmlns:a16="http://schemas.microsoft.com/office/drawing/2014/main" id="{00000000-0008-0000-0800-00008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199" name="TextBox 3211">
          <a:extLst>
            <a:ext uri="{FF2B5EF4-FFF2-40B4-BE49-F238E27FC236}">
              <a16:creationId xmlns:a16="http://schemas.microsoft.com/office/drawing/2014/main" id="{00000000-0008-0000-0800-00008D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200" name="TextBox 3212">
          <a:extLst>
            <a:ext uri="{FF2B5EF4-FFF2-40B4-BE49-F238E27FC236}">
              <a16:creationId xmlns:a16="http://schemas.microsoft.com/office/drawing/2014/main" id="{00000000-0008-0000-0800-00008E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201" name="TextBox 3213">
          <a:extLst>
            <a:ext uri="{FF2B5EF4-FFF2-40B4-BE49-F238E27FC236}">
              <a16:creationId xmlns:a16="http://schemas.microsoft.com/office/drawing/2014/main" id="{00000000-0008-0000-0800-00008F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02" name="TextBox 3214">
          <a:extLst>
            <a:ext uri="{FF2B5EF4-FFF2-40B4-BE49-F238E27FC236}">
              <a16:creationId xmlns:a16="http://schemas.microsoft.com/office/drawing/2014/main" id="{00000000-0008-0000-0800-00009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03" name="TextBox 1">
          <a:extLst>
            <a:ext uri="{FF2B5EF4-FFF2-40B4-BE49-F238E27FC236}">
              <a16:creationId xmlns:a16="http://schemas.microsoft.com/office/drawing/2014/main" id="{00000000-0008-0000-0800-00009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04" name="TextBox 3216">
          <a:extLst>
            <a:ext uri="{FF2B5EF4-FFF2-40B4-BE49-F238E27FC236}">
              <a16:creationId xmlns:a16="http://schemas.microsoft.com/office/drawing/2014/main" id="{00000000-0008-0000-0800-00009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05" name="TextBox 3217">
          <a:extLst>
            <a:ext uri="{FF2B5EF4-FFF2-40B4-BE49-F238E27FC236}">
              <a16:creationId xmlns:a16="http://schemas.microsoft.com/office/drawing/2014/main" id="{00000000-0008-0000-0800-000093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06" name="TextBox 3218">
          <a:extLst>
            <a:ext uri="{FF2B5EF4-FFF2-40B4-BE49-F238E27FC236}">
              <a16:creationId xmlns:a16="http://schemas.microsoft.com/office/drawing/2014/main" id="{00000000-0008-0000-0800-000094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07" name="TextBox 3219">
          <a:extLst>
            <a:ext uri="{FF2B5EF4-FFF2-40B4-BE49-F238E27FC236}">
              <a16:creationId xmlns:a16="http://schemas.microsoft.com/office/drawing/2014/main" id="{00000000-0008-0000-0800-00009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08" name="TextBox 1">
          <a:extLst>
            <a:ext uri="{FF2B5EF4-FFF2-40B4-BE49-F238E27FC236}">
              <a16:creationId xmlns:a16="http://schemas.microsoft.com/office/drawing/2014/main" id="{00000000-0008-0000-0800-00009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09" name="TextBox 3221">
          <a:extLst>
            <a:ext uri="{FF2B5EF4-FFF2-40B4-BE49-F238E27FC236}">
              <a16:creationId xmlns:a16="http://schemas.microsoft.com/office/drawing/2014/main" id="{00000000-0008-0000-0800-00009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10" name="TextBox 3222">
          <a:extLst>
            <a:ext uri="{FF2B5EF4-FFF2-40B4-BE49-F238E27FC236}">
              <a16:creationId xmlns:a16="http://schemas.microsoft.com/office/drawing/2014/main" id="{00000000-0008-0000-0800-000098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11" name="TextBox 1">
          <a:extLst>
            <a:ext uri="{FF2B5EF4-FFF2-40B4-BE49-F238E27FC236}">
              <a16:creationId xmlns:a16="http://schemas.microsoft.com/office/drawing/2014/main" id="{00000000-0008-0000-0800-000099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12" name="TextBox 3224">
          <a:extLst>
            <a:ext uri="{FF2B5EF4-FFF2-40B4-BE49-F238E27FC236}">
              <a16:creationId xmlns:a16="http://schemas.microsoft.com/office/drawing/2014/main" id="{00000000-0008-0000-0800-00009A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13" name="TextBox 3225">
          <a:extLst>
            <a:ext uri="{FF2B5EF4-FFF2-40B4-BE49-F238E27FC236}">
              <a16:creationId xmlns:a16="http://schemas.microsoft.com/office/drawing/2014/main" id="{00000000-0008-0000-0800-00009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14" name="TextBox 3226">
          <a:extLst>
            <a:ext uri="{FF2B5EF4-FFF2-40B4-BE49-F238E27FC236}">
              <a16:creationId xmlns:a16="http://schemas.microsoft.com/office/drawing/2014/main" id="{00000000-0008-0000-0800-00009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15" name="TextBox 3227">
          <a:extLst>
            <a:ext uri="{FF2B5EF4-FFF2-40B4-BE49-F238E27FC236}">
              <a16:creationId xmlns:a16="http://schemas.microsoft.com/office/drawing/2014/main" id="{00000000-0008-0000-0800-00009D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16" name="TextBox 1">
          <a:extLst>
            <a:ext uri="{FF2B5EF4-FFF2-40B4-BE49-F238E27FC236}">
              <a16:creationId xmlns:a16="http://schemas.microsoft.com/office/drawing/2014/main" id="{00000000-0008-0000-0800-00009E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17" name="TextBox 3229">
          <a:extLst>
            <a:ext uri="{FF2B5EF4-FFF2-40B4-BE49-F238E27FC236}">
              <a16:creationId xmlns:a16="http://schemas.microsoft.com/office/drawing/2014/main" id="{00000000-0008-0000-0800-00009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18" name="TextBox 3230">
          <a:extLst>
            <a:ext uri="{FF2B5EF4-FFF2-40B4-BE49-F238E27FC236}">
              <a16:creationId xmlns:a16="http://schemas.microsoft.com/office/drawing/2014/main" id="{00000000-0008-0000-0800-0000A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19" name="TextBox 1">
          <a:extLst>
            <a:ext uri="{FF2B5EF4-FFF2-40B4-BE49-F238E27FC236}">
              <a16:creationId xmlns:a16="http://schemas.microsoft.com/office/drawing/2014/main" id="{00000000-0008-0000-0800-0000A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20" name="TextBox 3232">
          <a:extLst>
            <a:ext uri="{FF2B5EF4-FFF2-40B4-BE49-F238E27FC236}">
              <a16:creationId xmlns:a16="http://schemas.microsoft.com/office/drawing/2014/main" id="{00000000-0008-0000-0800-0000A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21" name="TextBox 3233">
          <a:extLst>
            <a:ext uri="{FF2B5EF4-FFF2-40B4-BE49-F238E27FC236}">
              <a16:creationId xmlns:a16="http://schemas.microsoft.com/office/drawing/2014/main" id="{00000000-0008-0000-0800-0000A3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22" name="TextBox 3234">
          <a:extLst>
            <a:ext uri="{FF2B5EF4-FFF2-40B4-BE49-F238E27FC236}">
              <a16:creationId xmlns:a16="http://schemas.microsoft.com/office/drawing/2014/main" id="{00000000-0008-0000-0800-0000A4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23" name="TextBox 3235">
          <a:extLst>
            <a:ext uri="{FF2B5EF4-FFF2-40B4-BE49-F238E27FC236}">
              <a16:creationId xmlns:a16="http://schemas.microsoft.com/office/drawing/2014/main" id="{00000000-0008-0000-0800-0000A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24" name="TextBox 1">
          <a:extLst>
            <a:ext uri="{FF2B5EF4-FFF2-40B4-BE49-F238E27FC236}">
              <a16:creationId xmlns:a16="http://schemas.microsoft.com/office/drawing/2014/main" id="{00000000-0008-0000-0800-0000A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25" name="TextBox 3237">
          <a:extLst>
            <a:ext uri="{FF2B5EF4-FFF2-40B4-BE49-F238E27FC236}">
              <a16:creationId xmlns:a16="http://schemas.microsoft.com/office/drawing/2014/main" id="{00000000-0008-0000-0800-0000A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226" name="TextBox 3238">
          <a:extLst>
            <a:ext uri="{FF2B5EF4-FFF2-40B4-BE49-F238E27FC236}">
              <a16:creationId xmlns:a16="http://schemas.microsoft.com/office/drawing/2014/main" id="{00000000-0008-0000-0800-0000A8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227" name="TextBox 3239">
          <a:extLst>
            <a:ext uri="{FF2B5EF4-FFF2-40B4-BE49-F238E27FC236}">
              <a16:creationId xmlns:a16="http://schemas.microsoft.com/office/drawing/2014/main" id="{00000000-0008-0000-0800-0000A9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228" name="TextBox 3240">
          <a:extLst>
            <a:ext uri="{FF2B5EF4-FFF2-40B4-BE49-F238E27FC236}">
              <a16:creationId xmlns:a16="http://schemas.microsoft.com/office/drawing/2014/main" id="{00000000-0008-0000-0800-0000AA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29" name="TextBox 3241">
          <a:extLst>
            <a:ext uri="{FF2B5EF4-FFF2-40B4-BE49-F238E27FC236}">
              <a16:creationId xmlns:a16="http://schemas.microsoft.com/office/drawing/2014/main" id="{00000000-0008-0000-0800-0000A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30" name="TextBox 1">
          <a:extLst>
            <a:ext uri="{FF2B5EF4-FFF2-40B4-BE49-F238E27FC236}">
              <a16:creationId xmlns:a16="http://schemas.microsoft.com/office/drawing/2014/main" id="{00000000-0008-0000-0800-0000A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31" name="TextBox 3243">
          <a:extLst>
            <a:ext uri="{FF2B5EF4-FFF2-40B4-BE49-F238E27FC236}">
              <a16:creationId xmlns:a16="http://schemas.microsoft.com/office/drawing/2014/main" id="{00000000-0008-0000-0800-0000AD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32" name="TextBox 3244">
          <a:extLst>
            <a:ext uri="{FF2B5EF4-FFF2-40B4-BE49-F238E27FC236}">
              <a16:creationId xmlns:a16="http://schemas.microsoft.com/office/drawing/2014/main" id="{00000000-0008-0000-0800-0000AE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33" name="TextBox 3245">
          <a:extLst>
            <a:ext uri="{FF2B5EF4-FFF2-40B4-BE49-F238E27FC236}">
              <a16:creationId xmlns:a16="http://schemas.microsoft.com/office/drawing/2014/main" id="{00000000-0008-0000-0800-0000A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34" name="TextBox 3246">
          <a:extLst>
            <a:ext uri="{FF2B5EF4-FFF2-40B4-BE49-F238E27FC236}">
              <a16:creationId xmlns:a16="http://schemas.microsoft.com/office/drawing/2014/main" id="{00000000-0008-0000-0800-0000B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35" name="TextBox 1">
          <a:extLst>
            <a:ext uri="{FF2B5EF4-FFF2-40B4-BE49-F238E27FC236}">
              <a16:creationId xmlns:a16="http://schemas.microsoft.com/office/drawing/2014/main" id="{00000000-0008-0000-0800-0000B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36" name="TextBox 3248">
          <a:extLst>
            <a:ext uri="{FF2B5EF4-FFF2-40B4-BE49-F238E27FC236}">
              <a16:creationId xmlns:a16="http://schemas.microsoft.com/office/drawing/2014/main" id="{00000000-0008-0000-0800-0000B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37" name="TextBox 3249">
          <a:extLst>
            <a:ext uri="{FF2B5EF4-FFF2-40B4-BE49-F238E27FC236}">
              <a16:creationId xmlns:a16="http://schemas.microsoft.com/office/drawing/2014/main" id="{00000000-0008-0000-0800-0000B3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38" name="TextBox 1">
          <a:extLst>
            <a:ext uri="{FF2B5EF4-FFF2-40B4-BE49-F238E27FC236}">
              <a16:creationId xmlns:a16="http://schemas.microsoft.com/office/drawing/2014/main" id="{00000000-0008-0000-0800-0000B4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39" name="TextBox 3251">
          <a:extLst>
            <a:ext uri="{FF2B5EF4-FFF2-40B4-BE49-F238E27FC236}">
              <a16:creationId xmlns:a16="http://schemas.microsoft.com/office/drawing/2014/main" id="{00000000-0008-0000-0800-0000B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40" name="TextBox 3252">
          <a:extLst>
            <a:ext uri="{FF2B5EF4-FFF2-40B4-BE49-F238E27FC236}">
              <a16:creationId xmlns:a16="http://schemas.microsoft.com/office/drawing/2014/main" id="{00000000-0008-0000-0800-0000B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41" name="TextBox 3253">
          <a:extLst>
            <a:ext uri="{FF2B5EF4-FFF2-40B4-BE49-F238E27FC236}">
              <a16:creationId xmlns:a16="http://schemas.microsoft.com/office/drawing/2014/main" id="{00000000-0008-0000-0800-0000B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42" name="TextBox 3254">
          <a:extLst>
            <a:ext uri="{FF2B5EF4-FFF2-40B4-BE49-F238E27FC236}">
              <a16:creationId xmlns:a16="http://schemas.microsoft.com/office/drawing/2014/main" id="{00000000-0008-0000-0800-0000B8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43" name="TextBox 1">
          <a:extLst>
            <a:ext uri="{FF2B5EF4-FFF2-40B4-BE49-F238E27FC236}">
              <a16:creationId xmlns:a16="http://schemas.microsoft.com/office/drawing/2014/main" id="{00000000-0008-0000-0800-0000B9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44" name="TextBox 3256">
          <a:extLst>
            <a:ext uri="{FF2B5EF4-FFF2-40B4-BE49-F238E27FC236}">
              <a16:creationId xmlns:a16="http://schemas.microsoft.com/office/drawing/2014/main" id="{00000000-0008-0000-0800-0000BA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45" name="TextBox 3257">
          <a:extLst>
            <a:ext uri="{FF2B5EF4-FFF2-40B4-BE49-F238E27FC236}">
              <a16:creationId xmlns:a16="http://schemas.microsoft.com/office/drawing/2014/main" id="{00000000-0008-0000-0800-0000B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46" name="TextBox 1">
          <a:extLst>
            <a:ext uri="{FF2B5EF4-FFF2-40B4-BE49-F238E27FC236}">
              <a16:creationId xmlns:a16="http://schemas.microsoft.com/office/drawing/2014/main" id="{00000000-0008-0000-0800-0000B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47" name="TextBox 3259">
          <a:extLst>
            <a:ext uri="{FF2B5EF4-FFF2-40B4-BE49-F238E27FC236}">
              <a16:creationId xmlns:a16="http://schemas.microsoft.com/office/drawing/2014/main" id="{00000000-0008-0000-0800-0000BD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48" name="TextBox 3260">
          <a:extLst>
            <a:ext uri="{FF2B5EF4-FFF2-40B4-BE49-F238E27FC236}">
              <a16:creationId xmlns:a16="http://schemas.microsoft.com/office/drawing/2014/main" id="{00000000-0008-0000-0800-0000BE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49" name="TextBox 3261">
          <a:extLst>
            <a:ext uri="{FF2B5EF4-FFF2-40B4-BE49-F238E27FC236}">
              <a16:creationId xmlns:a16="http://schemas.microsoft.com/office/drawing/2014/main" id="{00000000-0008-0000-0800-0000B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50" name="TextBox 3262">
          <a:extLst>
            <a:ext uri="{FF2B5EF4-FFF2-40B4-BE49-F238E27FC236}">
              <a16:creationId xmlns:a16="http://schemas.microsoft.com/office/drawing/2014/main" id="{00000000-0008-0000-0800-0000C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51" name="TextBox 1">
          <a:extLst>
            <a:ext uri="{FF2B5EF4-FFF2-40B4-BE49-F238E27FC236}">
              <a16:creationId xmlns:a16="http://schemas.microsoft.com/office/drawing/2014/main" id="{00000000-0008-0000-0800-0000C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52" name="TextBox 3264">
          <a:extLst>
            <a:ext uri="{FF2B5EF4-FFF2-40B4-BE49-F238E27FC236}">
              <a16:creationId xmlns:a16="http://schemas.microsoft.com/office/drawing/2014/main" id="{00000000-0008-0000-0800-0000C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253" name="TextBox 3265">
          <a:extLst>
            <a:ext uri="{FF2B5EF4-FFF2-40B4-BE49-F238E27FC236}">
              <a16:creationId xmlns:a16="http://schemas.microsoft.com/office/drawing/2014/main" id="{00000000-0008-0000-0800-0000C3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254" name="TextBox 3266">
          <a:extLst>
            <a:ext uri="{FF2B5EF4-FFF2-40B4-BE49-F238E27FC236}">
              <a16:creationId xmlns:a16="http://schemas.microsoft.com/office/drawing/2014/main" id="{00000000-0008-0000-0800-0000C4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133350" cy="231776"/>
    <xdr:sp macro="" textlink="">
      <xdr:nvSpPr>
        <xdr:cNvPr id="2255" name="TextBox 3267">
          <a:extLst>
            <a:ext uri="{FF2B5EF4-FFF2-40B4-BE49-F238E27FC236}">
              <a16:creationId xmlns:a16="http://schemas.microsoft.com/office/drawing/2014/main" id="{00000000-0008-0000-0800-0000C52C0000}"/>
            </a:ext>
          </a:extLst>
        </xdr:cNvPr>
        <xdr:cNvSpPr txBox="1">
          <a:spLocks noChangeArrowheads="1"/>
        </xdr:cNvSpPr>
      </xdr:nvSpPr>
      <xdr:spPr bwMode="auto">
        <a:xfrm>
          <a:off x="3695700" y="24984075"/>
          <a:ext cx="1333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56" name="TextBox 3268">
          <a:extLst>
            <a:ext uri="{FF2B5EF4-FFF2-40B4-BE49-F238E27FC236}">
              <a16:creationId xmlns:a16="http://schemas.microsoft.com/office/drawing/2014/main" id="{00000000-0008-0000-0800-0000C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57" name="TextBox 1">
          <a:extLst>
            <a:ext uri="{FF2B5EF4-FFF2-40B4-BE49-F238E27FC236}">
              <a16:creationId xmlns:a16="http://schemas.microsoft.com/office/drawing/2014/main" id="{00000000-0008-0000-0800-0000C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58" name="TextBox 3270">
          <a:extLst>
            <a:ext uri="{FF2B5EF4-FFF2-40B4-BE49-F238E27FC236}">
              <a16:creationId xmlns:a16="http://schemas.microsoft.com/office/drawing/2014/main" id="{00000000-0008-0000-0800-0000C8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59" name="TextBox 3271">
          <a:extLst>
            <a:ext uri="{FF2B5EF4-FFF2-40B4-BE49-F238E27FC236}">
              <a16:creationId xmlns:a16="http://schemas.microsoft.com/office/drawing/2014/main" id="{00000000-0008-0000-0800-0000C9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60" name="TextBox 3272">
          <a:extLst>
            <a:ext uri="{FF2B5EF4-FFF2-40B4-BE49-F238E27FC236}">
              <a16:creationId xmlns:a16="http://schemas.microsoft.com/office/drawing/2014/main" id="{00000000-0008-0000-0800-0000CA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61" name="TextBox 3273">
          <a:extLst>
            <a:ext uri="{FF2B5EF4-FFF2-40B4-BE49-F238E27FC236}">
              <a16:creationId xmlns:a16="http://schemas.microsoft.com/office/drawing/2014/main" id="{00000000-0008-0000-0800-0000C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62" name="TextBox 1">
          <a:extLst>
            <a:ext uri="{FF2B5EF4-FFF2-40B4-BE49-F238E27FC236}">
              <a16:creationId xmlns:a16="http://schemas.microsoft.com/office/drawing/2014/main" id="{00000000-0008-0000-0800-0000C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63" name="TextBox 3275">
          <a:extLst>
            <a:ext uri="{FF2B5EF4-FFF2-40B4-BE49-F238E27FC236}">
              <a16:creationId xmlns:a16="http://schemas.microsoft.com/office/drawing/2014/main" id="{00000000-0008-0000-0800-0000CD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64" name="TextBox 3276">
          <a:extLst>
            <a:ext uri="{FF2B5EF4-FFF2-40B4-BE49-F238E27FC236}">
              <a16:creationId xmlns:a16="http://schemas.microsoft.com/office/drawing/2014/main" id="{00000000-0008-0000-0800-0000CE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65" name="TextBox 1">
          <a:extLst>
            <a:ext uri="{FF2B5EF4-FFF2-40B4-BE49-F238E27FC236}">
              <a16:creationId xmlns:a16="http://schemas.microsoft.com/office/drawing/2014/main" id="{00000000-0008-0000-0800-0000C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66" name="TextBox 3278">
          <a:extLst>
            <a:ext uri="{FF2B5EF4-FFF2-40B4-BE49-F238E27FC236}">
              <a16:creationId xmlns:a16="http://schemas.microsoft.com/office/drawing/2014/main" id="{00000000-0008-0000-0800-0000D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67" name="TextBox 3279">
          <a:extLst>
            <a:ext uri="{FF2B5EF4-FFF2-40B4-BE49-F238E27FC236}">
              <a16:creationId xmlns:a16="http://schemas.microsoft.com/office/drawing/2014/main" id="{00000000-0008-0000-0800-0000D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68" name="TextBox 3280">
          <a:extLst>
            <a:ext uri="{FF2B5EF4-FFF2-40B4-BE49-F238E27FC236}">
              <a16:creationId xmlns:a16="http://schemas.microsoft.com/office/drawing/2014/main" id="{00000000-0008-0000-0800-0000D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69" name="TextBox 3281">
          <a:extLst>
            <a:ext uri="{FF2B5EF4-FFF2-40B4-BE49-F238E27FC236}">
              <a16:creationId xmlns:a16="http://schemas.microsoft.com/office/drawing/2014/main" id="{00000000-0008-0000-0800-0000D3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70" name="TextBox 1">
          <a:extLst>
            <a:ext uri="{FF2B5EF4-FFF2-40B4-BE49-F238E27FC236}">
              <a16:creationId xmlns:a16="http://schemas.microsoft.com/office/drawing/2014/main" id="{00000000-0008-0000-0800-0000D4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71" name="TextBox 3283">
          <a:extLst>
            <a:ext uri="{FF2B5EF4-FFF2-40B4-BE49-F238E27FC236}">
              <a16:creationId xmlns:a16="http://schemas.microsoft.com/office/drawing/2014/main" id="{00000000-0008-0000-0800-0000D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72" name="TextBox 3284">
          <a:extLst>
            <a:ext uri="{FF2B5EF4-FFF2-40B4-BE49-F238E27FC236}">
              <a16:creationId xmlns:a16="http://schemas.microsoft.com/office/drawing/2014/main" id="{00000000-0008-0000-0800-0000D6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73" name="TextBox 1">
          <a:extLst>
            <a:ext uri="{FF2B5EF4-FFF2-40B4-BE49-F238E27FC236}">
              <a16:creationId xmlns:a16="http://schemas.microsoft.com/office/drawing/2014/main" id="{00000000-0008-0000-0800-0000D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74" name="TextBox 3286">
          <a:extLst>
            <a:ext uri="{FF2B5EF4-FFF2-40B4-BE49-F238E27FC236}">
              <a16:creationId xmlns:a16="http://schemas.microsoft.com/office/drawing/2014/main" id="{00000000-0008-0000-0800-0000D8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75" name="TextBox 3287">
          <a:extLst>
            <a:ext uri="{FF2B5EF4-FFF2-40B4-BE49-F238E27FC236}">
              <a16:creationId xmlns:a16="http://schemas.microsoft.com/office/drawing/2014/main" id="{00000000-0008-0000-0800-0000D9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76" name="TextBox 3288">
          <a:extLst>
            <a:ext uri="{FF2B5EF4-FFF2-40B4-BE49-F238E27FC236}">
              <a16:creationId xmlns:a16="http://schemas.microsoft.com/office/drawing/2014/main" id="{00000000-0008-0000-0800-0000DA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77" name="TextBox 3289">
          <a:extLst>
            <a:ext uri="{FF2B5EF4-FFF2-40B4-BE49-F238E27FC236}">
              <a16:creationId xmlns:a16="http://schemas.microsoft.com/office/drawing/2014/main" id="{00000000-0008-0000-0800-0000D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78" name="TextBox 1">
          <a:extLst>
            <a:ext uri="{FF2B5EF4-FFF2-40B4-BE49-F238E27FC236}">
              <a16:creationId xmlns:a16="http://schemas.microsoft.com/office/drawing/2014/main" id="{00000000-0008-0000-0800-0000D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79" name="TextBox 3291">
          <a:extLst>
            <a:ext uri="{FF2B5EF4-FFF2-40B4-BE49-F238E27FC236}">
              <a16:creationId xmlns:a16="http://schemas.microsoft.com/office/drawing/2014/main" id="{00000000-0008-0000-0800-0000DD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114300</xdr:rowOff>
    </xdr:from>
    <xdr:ext cx="76200" cy="231776"/>
    <xdr:sp macro="" textlink="">
      <xdr:nvSpPr>
        <xdr:cNvPr id="2280" name="TextBox 3292">
          <a:extLst>
            <a:ext uri="{FF2B5EF4-FFF2-40B4-BE49-F238E27FC236}">
              <a16:creationId xmlns:a16="http://schemas.microsoft.com/office/drawing/2014/main" id="{00000000-0008-0000-0800-0000DE2C0000}"/>
            </a:ext>
          </a:extLst>
        </xdr:cNvPr>
        <xdr:cNvSpPr txBox="1">
          <a:spLocks noChangeArrowheads="1"/>
        </xdr:cNvSpPr>
      </xdr:nvSpPr>
      <xdr:spPr bwMode="auto">
        <a:xfrm>
          <a:off x="1704975"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114300</xdr:rowOff>
    </xdr:from>
    <xdr:ext cx="76200" cy="231776"/>
    <xdr:sp macro="" textlink="">
      <xdr:nvSpPr>
        <xdr:cNvPr id="2281" name="TextBox 1">
          <a:extLst>
            <a:ext uri="{FF2B5EF4-FFF2-40B4-BE49-F238E27FC236}">
              <a16:creationId xmlns:a16="http://schemas.microsoft.com/office/drawing/2014/main" id="{00000000-0008-0000-0800-0000DF2C0000}"/>
            </a:ext>
          </a:extLst>
        </xdr:cNvPr>
        <xdr:cNvSpPr txBox="1">
          <a:spLocks noChangeArrowheads="1"/>
        </xdr:cNvSpPr>
      </xdr:nvSpPr>
      <xdr:spPr bwMode="auto">
        <a:xfrm>
          <a:off x="1704975"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114300</xdr:rowOff>
    </xdr:from>
    <xdr:ext cx="76200" cy="231776"/>
    <xdr:sp macro="" textlink="">
      <xdr:nvSpPr>
        <xdr:cNvPr id="2282" name="TextBox 3294">
          <a:extLst>
            <a:ext uri="{FF2B5EF4-FFF2-40B4-BE49-F238E27FC236}">
              <a16:creationId xmlns:a16="http://schemas.microsoft.com/office/drawing/2014/main" id="{00000000-0008-0000-0800-0000E02C0000}"/>
            </a:ext>
          </a:extLst>
        </xdr:cNvPr>
        <xdr:cNvSpPr txBox="1">
          <a:spLocks noChangeArrowheads="1"/>
        </xdr:cNvSpPr>
      </xdr:nvSpPr>
      <xdr:spPr bwMode="auto">
        <a:xfrm>
          <a:off x="1704975"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114300</xdr:rowOff>
    </xdr:from>
    <xdr:ext cx="76200" cy="231776"/>
    <xdr:sp macro="" textlink="">
      <xdr:nvSpPr>
        <xdr:cNvPr id="2283" name="TextBox 1">
          <a:extLst>
            <a:ext uri="{FF2B5EF4-FFF2-40B4-BE49-F238E27FC236}">
              <a16:creationId xmlns:a16="http://schemas.microsoft.com/office/drawing/2014/main" id="{00000000-0008-0000-0800-0000E12C0000}"/>
            </a:ext>
          </a:extLst>
        </xdr:cNvPr>
        <xdr:cNvSpPr txBox="1">
          <a:spLocks noChangeArrowheads="1"/>
        </xdr:cNvSpPr>
      </xdr:nvSpPr>
      <xdr:spPr bwMode="auto">
        <a:xfrm>
          <a:off x="1704975"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114300</xdr:rowOff>
    </xdr:from>
    <xdr:ext cx="76200" cy="231776"/>
    <xdr:sp macro="" textlink="">
      <xdr:nvSpPr>
        <xdr:cNvPr id="2284" name="TextBox 3296">
          <a:extLst>
            <a:ext uri="{FF2B5EF4-FFF2-40B4-BE49-F238E27FC236}">
              <a16:creationId xmlns:a16="http://schemas.microsoft.com/office/drawing/2014/main" id="{00000000-0008-0000-0800-0000E22C0000}"/>
            </a:ext>
          </a:extLst>
        </xdr:cNvPr>
        <xdr:cNvSpPr txBox="1">
          <a:spLocks noChangeArrowheads="1"/>
        </xdr:cNvSpPr>
      </xdr:nvSpPr>
      <xdr:spPr bwMode="auto">
        <a:xfrm>
          <a:off x="1704975"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114300</xdr:rowOff>
    </xdr:from>
    <xdr:ext cx="76200" cy="231776"/>
    <xdr:sp macro="" textlink="">
      <xdr:nvSpPr>
        <xdr:cNvPr id="2285" name="TextBox 1">
          <a:extLst>
            <a:ext uri="{FF2B5EF4-FFF2-40B4-BE49-F238E27FC236}">
              <a16:creationId xmlns:a16="http://schemas.microsoft.com/office/drawing/2014/main" id="{00000000-0008-0000-0800-0000E32C0000}"/>
            </a:ext>
          </a:extLst>
        </xdr:cNvPr>
        <xdr:cNvSpPr txBox="1">
          <a:spLocks noChangeArrowheads="1"/>
        </xdr:cNvSpPr>
      </xdr:nvSpPr>
      <xdr:spPr bwMode="auto">
        <a:xfrm>
          <a:off x="1704975"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114300</xdr:rowOff>
    </xdr:from>
    <xdr:ext cx="76200" cy="231776"/>
    <xdr:sp macro="" textlink="">
      <xdr:nvSpPr>
        <xdr:cNvPr id="2286" name="TextBox 3298">
          <a:extLst>
            <a:ext uri="{FF2B5EF4-FFF2-40B4-BE49-F238E27FC236}">
              <a16:creationId xmlns:a16="http://schemas.microsoft.com/office/drawing/2014/main" id="{00000000-0008-0000-0800-0000E42C0000}"/>
            </a:ext>
          </a:extLst>
        </xdr:cNvPr>
        <xdr:cNvSpPr txBox="1">
          <a:spLocks noChangeArrowheads="1"/>
        </xdr:cNvSpPr>
      </xdr:nvSpPr>
      <xdr:spPr bwMode="auto">
        <a:xfrm>
          <a:off x="1704975"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114300</xdr:rowOff>
    </xdr:from>
    <xdr:ext cx="76200" cy="231776"/>
    <xdr:sp macro="" textlink="">
      <xdr:nvSpPr>
        <xdr:cNvPr id="2287" name="TextBox 1">
          <a:extLst>
            <a:ext uri="{FF2B5EF4-FFF2-40B4-BE49-F238E27FC236}">
              <a16:creationId xmlns:a16="http://schemas.microsoft.com/office/drawing/2014/main" id="{00000000-0008-0000-0800-0000E52C0000}"/>
            </a:ext>
          </a:extLst>
        </xdr:cNvPr>
        <xdr:cNvSpPr txBox="1">
          <a:spLocks noChangeArrowheads="1"/>
        </xdr:cNvSpPr>
      </xdr:nvSpPr>
      <xdr:spPr bwMode="auto">
        <a:xfrm>
          <a:off x="1704975"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247650" cy="231776"/>
    <xdr:sp macro="" textlink="">
      <xdr:nvSpPr>
        <xdr:cNvPr id="2288" name="TextBox 3300">
          <a:extLst>
            <a:ext uri="{FF2B5EF4-FFF2-40B4-BE49-F238E27FC236}">
              <a16:creationId xmlns:a16="http://schemas.microsoft.com/office/drawing/2014/main" id="{00000000-0008-0000-0800-0000E62C0000}"/>
            </a:ext>
          </a:extLst>
        </xdr:cNvPr>
        <xdr:cNvSpPr txBox="1">
          <a:spLocks noChangeArrowheads="1"/>
        </xdr:cNvSpPr>
      </xdr:nvSpPr>
      <xdr:spPr bwMode="auto">
        <a:xfrm>
          <a:off x="1704975" y="24298275"/>
          <a:ext cx="2476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89" name="TextBox 3301">
          <a:extLst>
            <a:ext uri="{FF2B5EF4-FFF2-40B4-BE49-F238E27FC236}">
              <a16:creationId xmlns:a16="http://schemas.microsoft.com/office/drawing/2014/main" id="{00000000-0008-0000-0800-0000E7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90" name="TextBox 3302">
          <a:extLst>
            <a:ext uri="{FF2B5EF4-FFF2-40B4-BE49-F238E27FC236}">
              <a16:creationId xmlns:a16="http://schemas.microsoft.com/office/drawing/2014/main" id="{00000000-0008-0000-0800-0000E8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91" name="TextBox 3303">
          <a:extLst>
            <a:ext uri="{FF2B5EF4-FFF2-40B4-BE49-F238E27FC236}">
              <a16:creationId xmlns:a16="http://schemas.microsoft.com/office/drawing/2014/main" id="{00000000-0008-0000-0800-0000E9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92" name="TextBox 3304">
          <a:extLst>
            <a:ext uri="{FF2B5EF4-FFF2-40B4-BE49-F238E27FC236}">
              <a16:creationId xmlns:a16="http://schemas.microsoft.com/office/drawing/2014/main" id="{00000000-0008-0000-0800-0000EA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93" name="TextBox 3305">
          <a:extLst>
            <a:ext uri="{FF2B5EF4-FFF2-40B4-BE49-F238E27FC236}">
              <a16:creationId xmlns:a16="http://schemas.microsoft.com/office/drawing/2014/main" id="{00000000-0008-0000-0800-0000EB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94" name="TextBox 3306">
          <a:extLst>
            <a:ext uri="{FF2B5EF4-FFF2-40B4-BE49-F238E27FC236}">
              <a16:creationId xmlns:a16="http://schemas.microsoft.com/office/drawing/2014/main" id="{00000000-0008-0000-0800-0000EC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247650" cy="231776"/>
    <xdr:sp macro="" textlink="">
      <xdr:nvSpPr>
        <xdr:cNvPr id="2295" name="TextBox 3307">
          <a:extLst>
            <a:ext uri="{FF2B5EF4-FFF2-40B4-BE49-F238E27FC236}">
              <a16:creationId xmlns:a16="http://schemas.microsoft.com/office/drawing/2014/main" id="{00000000-0008-0000-0800-0000ED2C0000}"/>
            </a:ext>
          </a:extLst>
        </xdr:cNvPr>
        <xdr:cNvSpPr txBox="1">
          <a:spLocks noChangeArrowheads="1"/>
        </xdr:cNvSpPr>
      </xdr:nvSpPr>
      <xdr:spPr bwMode="auto">
        <a:xfrm>
          <a:off x="1704975" y="24298275"/>
          <a:ext cx="2476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96" name="TextBox 3308">
          <a:extLst>
            <a:ext uri="{FF2B5EF4-FFF2-40B4-BE49-F238E27FC236}">
              <a16:creationId xmlns:a16="http://schemas.microsoft.com/office/drawing/2014/main" id="{00000000-0008-0000-0800-0000EE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97" name="TextBox 3309">
          <a:extLst>
            <a:ext uri="{FF2B5EF4-FFF2-40B4-BE49-F238E27FC236}">
              <a16:creationId xmlns:a16="http://schemas.microsoft.com/office/drawing/2014/main" id="{00000000-0008-0000-0800-0000E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98" name="TextBox 3310">
          <a:extLst>
            <a:ext uri="{FF2B5EF4-FFF2-40B4-BE49-F238E27FC236}">
              <a16:creationId xmlns:a16="http://schemas.microsoft.com/office/drawing/2014/main" id="{00000000-0008-0000-0800-0000F0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299" name="TextBox 3311">
          <a:extLst>
            <a:ext uri="{FF2B5EF4-FFF2-40B4-BE49-F238E27FC236}">
              <a16:creationId xmlns:a16="http://schemas.microsoft.com/office/drawing/2014/main" id="{00000000-0008-0000-0800-0000F1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00" name="TextBox 3312">
          <a:extLst>
            <a:ext uri="{FF2B5EF4-FFF2-40B4-BE49-F238E27FC236}">
              <a16:creationId xmlns:a16="http://schemas.microsoft.com/office/drawing/2014/main" id="{00000000-0008-0000-0800-0000F2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01" name="TextBox 3313">
          <a:extLst>
            <a:ext uri="{FF2B5EF4-FFF2-40B4-BE49-F238E27FC236}">
              <a16:creationId xmlns:a16="http://schemas.microsoft.com/office/drawing/2014/main" id="{00000000-0008-0000-0800-0000F3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02" name="TextBox 3314">
          <a:extLst>
            <a:ext uri="{FF2B5EF4-FFF2-40B4-BE49-F238E27FC236}">
              <a16:creationId xmlns:a16="http://schemas.microsoft.com/office/drawing/2014/main" id="{00000000-0008-0000-0800-0000F4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03" name="TextBox 3315">
          <a:extLst>
            <a:ext uri="{FF2B5EF4-FFF2-40B4-BE49-F238E27FC236}">
              <a16:creationId xmlns:a16="http://schemas.microsoft.com/office/drawing/2014/main" id="{00000000-0008-0000-0800-0000F5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247650" cy="231776"/>
    <xdr:sp macro="" textlink="">
      <xdr:nvSpPr>
        <xdr:cNvPr id="2304" name="TextBox 3316">
          <a:extLst>
            <a:ext uri="{FF2B5EF4-FFF2-40B4-BE49-F238E27FC236}">
              <a16:creationId xmlns:a16="http://schemas.microsoft.com/office/drawing/2014/main" id="{00000000-0008-0000-0800-0000F62C0000}"/>
            </a:ext>
          </a:extLst>
        </xdr:cNvPr>
        <xdr:cNvSpPr txBox="1">
          <a:spLocks noChangeArrowheads="1"/>
        </xdr:cNvSpPr>
      </xdr:nvSpPr>
      <xdr:spPr bwMode="auto">
        <a:xfrm>
          <a:off x="1704975" y="24298275"/>
          <a:ext cx="2476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231776"/>
    <xdr:sp macro="" textlink="">
      <xdr:nvSpPr>
        <xdr:cNvPr id="2305" name="TextBox 3317">
          <a:extLst>
            <a:ext uri="{FF2B5EF4-FFF2-40B4-BE49-F238E27FC236}">
              <a16:creationId xmlns:a16="http://schemas.microsoft.com/office/drawing/2014/main" id="{00000000-0008-0000-0800-0000F72C0000}"/>
            </a:ext>
          </a:extLst>
        </xdr:cNvPr>
        <xdr:cNvSpPr txBox="1">
          <a:spLocks noChangeArrowheads="1"/>
        </xdr:cNvSpPr>
      </xdr:nvSpPr>
      <xdr:spPr bwMode="auto">
        <a:xfrm>
          <a:off x="3695700" y="24984075"/>
          <a:ext cx="8572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231776"/>
    <xdr:sp macro="" textlink="">
      <xdr:nvSpPr>
        <xdr:cNvPr id="2306" name="TextBox 3318">
          <a:extLst>
            <a:ext uri="{FF2B5EF4-FFF2-40B4-BE49-F238E27FC236}">
              <a16:creationId xmlns:a16="http://schemas.microsoft.com/office/drawing/2014/main" id="{00000000-0008-0000-0800-0000F82C0000}"/>
            </a:ext>
          </a:extLst>
        </xdr:cNvPr>
        <xdr:cNvSpPr txBox="1">
          <a:spLocks noChangeArrowheads="1"/>
        </xdr:cNvSpPr>
      </xdr:nvSpPr>
      <xdr:spPr bwMode="auto">
        <a:xfrm>
          <a:off x="3695700" y="24984075"/>
          <a:ext cx="8572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231776"/>
    <xdr:sp macro="" textlink="">
      <xdr:nvSpPr>
        <xdr:cNvPr id="2307" name="TextBox 3319">
          <a:extLst>
            <a:ext uri="{FF2B5EF4-FFF2-40B4-BE49-F238E27FC236}">
              <a16:creationId xmlns:a16="http://schemas.microsoft.com/office/drawing/2014/main" id="{00000000-0008-0000-0800-0000F92C0000}"/>
            </a:ext>
          </a:extLst>
        </xdr:cNvPr>
        <xdr:cNvSpPr txBox="1">
          <a:spLocks noChangeArrowheads="1"/>
        </xdr:cNvSpPr>
      </xdr:nvSpPr>
      <xdr:spPr bwMode="auto">
        <a:xfrm>
          <a:off x="3695700" y="24984075"/>
          <a:ext cx="8572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231776"/>
    <xdr:sp macro="" textlink="">
      <xdr:nvSpPr>
        <xdr:cNvPr id="2308" name="TextBox 3320">
          <a:extLst>
            <a:ext uri="{FF2B5EF4-FFF2-40B4-BE49-F238E27FC236}">
              <a16:creationId xmlns:a16="http://schemas.microsoft.com/office/drawing/2014/main" id="{00000000-0008-0000-0800-0000FA2C0000}"/>
            </a:ext>
          </a:extLst>
        </xdr:cNvPr>
        <xdr:cNvSpPr txBox="1">
          <a:spLocks noChangeArrowheads="1"/>
        </xdr:cNvSpPr>
      </xdr:nvSpPr>
      <xdr:spPr bwMode="auto">
        <a:xfrm>
          <a:off x="3695700" y="24984075"/>
          <a:ext cx="8572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231776"/>
    <xdr:sp macro="" textlink="">
      <xdr:nvSpPr>
        <xdr:cNvPr id="2309" name="TextBox 3321">
          <a:extLst>
            <a:ext uri="{FF2B5EF4-FFF2-40B4-BE49-F238E27FC236}">
              <a16:creationId xmlns:a16="http://schemas.microsoft.com/office/drawing/2014/main" id="{00000000-0008-0000-0800-0000FB2C0000}"/>
            </a:ext>
          </a:extLst>
        </xdr:cNvPr>
        <xdr:cNvSpPr txBox="1">
          <a:spLocks noChangeArrowheads="1"/>
        </xdr:cNvSpPr>
      </xdr:nvSpPr>
      <xdr:spPr bwMode="auto">
        <a:xfrm>
          <a:off x="3695700" y="24984075"/>
          <a:ext cx="8572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231776"/>
    <xdr:sp macro="" textlink="">
      <xdr:nvSpPr>
        <xdr:cNvPr id="2310" name="TextBox 3322">
          <a:extLst>
            <a:ext uri="{FF2B5EF4-FFF2-40B4-BE49-F238E27FC236}">
              <a16:creationId xmlns:a16="http://schemas.microsoft.com/office/drawing/2014/main" id="{00000000-0008-0000-0800-0000FC2C0000}"/>
            </a:ext>
          </a:extLst>
        </xdr:cNvPr>
        <xdr:cNvSpPr txBox="1">
          <a:spLocks noChangeArrowheads="1"/>
        </xdr:cNvSpPr>
      </xdr:nvSpPr>
      <xdr:spPr bwMode="auto">
        <a:xfrm>
          <a:off x="3695700" y="24984075"/>
          <a:ext cx="8572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231776"/>
    <xdr:sp macro="" textlink="">
      <xdr:nvSpPr>
        <xdr:cNvPr id="2311" name="TextBox 3323">
          <a:extLst>
            <a:ext uri="{FF2B5EF4-FFF2-40B4-BE49-F238E27FC236}">
              <a16:creationId xmlns:a16="http://schemas.microsoft.com/office/drawing/2014/main" id="{00000000-0008-0000-0800-0000FD2C0000}"/>
            </a:ext>
          </a:extLst>
        </xdr:cNvPr>
        <xdr:cNvSpPr txBox="1">
          <a:spLocks noChangeArrowheads="1"/>
        </xdr:cNvSpPr>
      </xdr:nvSpPr>
      <xdr:spPr bwMode="auto">
        <a:xfrm>
          <a:off x="3695700" y="24984075"/>
          <a:ext cx="8572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247650" cy="231776"/>
    <xdr:sp macro="" textlink="">
      <xdr:nvSpPr>
        <xdr:cNvPr id="2312" name="TextBox 3324">
          <a:extLst>
            <a:ext uri="{FF2B5EF4-FFF2-40B4-BE49-F238E27FC236}">
              <a16:creationId xmlns:a16="http://schemas.microsoft.com/office/drawing/2014/main" id="{00000000-0008-0000-0800-0000FE2C0000}"/>
            </a:ext>
          </a:extLst>
        </xdr:cNvPr>
        <xdr:cNvSpPr txBox="1">
          <a:spLocks noChangeArrowheads="1"/>
        </xdr:cNvSpPr>
      </xdr:nvSpPr>
      <xdr:spPr bwMode="auto">
        <a:xfrm>
          <a:off x="1704975" y="24298275"/>
          <a:ext cx="24765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13" name="TextBox 3325">
          <a:extLst>
            <a:ext uri="{FF2B5EF4-FFF2-40B4-BE49-F238E27FC236}">
              <a16:creationId xmlns:a16="http://schemas.microsoft.com/office/drawing/2014/main" id="{00000000-0008-0000-0800-0000FF2C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14" name="TextBox 3326">
          <a:extLst>
            <a:ext uri="{FF2B5EF4-FFF2-40B4-BE49-F238E27FC236}">
              <a16:creationId xmlns:a16="http://schemas.microsoft.com/office/drawing/2014/main" id="{00000000-0008-0000-0800-000000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15" name="TextBox 3327">
          <a:extLst>
            <a:ext uri="{FF2B5EF4-FFF2-40B4-BE49-F238E27FC236}">
              <a16:creationId xmlns:a16="http://schemas.microsoft.com/office/drawing/2014/main" id="{00000000-0008-0000-0800-000001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16" name="TextBox 3328">
          <a:extLst>
            <a:ext uri="{FF2B5EF4-FFF2-40B4-BE49-F238E27FC236}">
              <a16:creationId xmlns:a16="http://schemas.microsoft.com/office/drawing/2014/main" id="{00000000-0008-0000-0800-000002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17" name="TextBox 3329">
          <a:extLst>
            <a:ext uri="{FF2B5EF4-FFF2-40B4-BE49-F238E27FC236}">
              <a16:creationId xmlns:a16="http://schemas.microsoft.com/office/drawing/2014/main" id="{00000000-0008-0000-0800-000003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18" name="TextBox 3330">
          <a:extLst>
            <a:ext uri="{FF2B5EF4-FFF2-40B4-BE49-F238E27FC236}">
              <a16:creationId xmlns:a16="http://schemas.microsoft.com/office/drawing/2014/main" id="{00000000-0008-0000-0800-000004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231776"/>
    <xdr:sp macro="" textlink="">
      <xdr:nvSpPr>
        <xdr:cNvPr id="2319" name="TextBox 3331">
          <a:extLst>
            <a:ext uri="{FF2B5EF4-FFF2-40B4-BE49-F238E27FC236}">
              <a16:creationId xmlns:a16="http://schemas.microsoft.com/office/drawing/2014/main" id="{00000000-0008-0000-0800-0000052D0000}"/>
            </a:ext>
          </a:extLst>
        </xdr:cNvPr>
        <xdr:cNvSpPr txBox="1">
          <a:spLocks noChangeArrowheads="1"/>
        </xdr:cNvSpPr>
      </xdr:nvSpPr>
      <xdr:spPr bwMode="auto">
        <a:xfrm>
          <a:off x="3695700" y="24984075"/>
          <a:ext cx="8572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231776"/>
    <xdr:sp macro="" textlink="">
      <xdr:nvSpPr>
        <xdr:cNvPr id="2320" name="TextBox 3332">
          <a:extLst>
            <a:ext uri="{FF2B5EF4-FFF2-40B4-BE49-F238E27FC236}">
              <a16:creationId xmlns:a16="http://schemas.microsoft.com/office/drawing/2014/main" id="{00000000-0008-0000-0800-0000062D0000}"/>
            </a:ext>
          </a:extLst>
        </xdr:cNvPr>
        <xdr:cNvSpPr txBox="1">
          <a:spLocks noChangeArrowheads="1"/>
        </xdr:cNvSpPr>
      </xdr:nvSpPr>
      <xdr:spPr bwMode="auto">
        <a:xfrm>
          <a:off x="3695700" y="24984075"/>
          <a:ext cx="8572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21" name="TextBox 3333">
          <a:extLst>
            <a:ext uri="{FF2B5EF4-FFF2-40B4-BE49-F238E27FC236}">
              <a16:creationId xmlns:a16="http://schemas.microsoft.com/office/drawing/2014/main" id="{00000000-0008-0000-0800-000007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22" name="TextBox 1">
          <a:extLst>
            <a:ext uri="{FF2B5EF4-FFF2-40B4-BE49-F238E27FC236}">
              <a16:creationId xmlns:a16="http://schemas.microsoft.com/office/drawing/2014/main" id="{00000000-0008-0000-0800-000008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23" name="TextBox 3335">
          <a:extLst>
            <a:ext uri="{FF2B5EF4-FFF2-40B4-BE49-F238E27FC236}">
              <a16:creationId xmlns:a16="http://schemas.microsoft.com/office/drawing/2014/main" id="{00000000-0008-0000-0800-000009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24" name="TextBox 3336">
          <a:extLst>
            <a:ext uri="{FF2B5EF4-FFF2-40B4-BE49-F238E27FC236}">
              <a16:creationId xmlns:a16="http://schemas.microsoft.com/office/drawing/2014/main" id="{00000000-0008-0000-0800-00000A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25" name="TextBox 3337">
          <a:extLst>
            <a:ext uri="{FF2B5EF4-FFF2-40B4-BE49-F238E27FC236}">
              <a16:creationId xmlns:a16="http://schemas.microsoft.com/office/drawing/2014/main" id="{00000000-0008-0000-0800-00000B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26" name="TextBox 3338">
          <a:extLst>
            <a:ext uri="{FF2B5EF4-FFF2-40B4-BE49-F238E27FC236}">
              <a16:creationId xmlns:a16="http://schemas.microsoft.com/office/drawing/2014/main" id="{00000000-0008-0000-0800-00000C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27" name="TextBox 1">
          <a:extLst>
            <a:ext uri="{FF2B5EF4-FFF2-40B4-BE49-F238E27FC236}">
              <a16:creationId xmlns:a16="http://schemas.microsoft.com/office/drawing/2014/main" id="{00000000-0008-0000-0800-00000D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28" name="TextBox 3340">
          <a:extLst>
            <a:ext uri="{FF2B5EF4-FFF2-40B4-BE49-F238E27FC236}">
              <a16:creationId xmlns:a16="http://schemas.microsoft.com/office/drawing/2014/main" id="{00000000-0008-0000-0800-00000E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29" name="TextBox 3341">
          <a:extLst>
            <a:ext uri="{FF2B5EF4-FFF2-40B4-BE49-F238E27FC236}">
              <a16:creationId xmlns:a16="http://schemas.microsoft.com/office/drawing/2014/main" id="{00000000-0008-0000-0800-00000F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30" name="TextBox 1">
          <a:extLst>
            <a:ext uri="{FF2B5EF4-FFF2-40B4-BE49-F238E27FC236}">
              <a16:creationId xmlns:a16="http://schemas.microsoft.com/office/drawing/2014/main" id="{00000000-0008-0000-0800-000010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31" name="TextBox 3343">
          <a:extLst>
            <a:ext uri="{FF2B5EF4-FFF2-40B4-BE49-F238E27FC236}">
              <a16:creationId xmlns:a16="http://schemas.microsoft.com/office/drawing/2014/main" id="{00000000-0008-0000-0800-000011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32" name="TextBox 3344">
          <a:extLst>
            <a:ext uri="{FF2B5EF4-FFF2-40B4-BE49-F238E27FC236}">
              <a16:creationId xmlns:a16="http://schemas.microsoft.com/office/drawing/2014/main" id="{00000000-0008-0000-0800-000012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33" name="TextBox 3345">
          <a:extLst>
            <a:ext uri="{FF2B5EF4-FFF2-40B4-BE49-F238E27FC236}">
              <a16:creationId xmlns:a16="http://schemas.microsoft.com/office/drawing/2014/main" id="{00000000-0008-0000-0800-000013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34" name="TextBox 3346">
          <a:extLst>
            <a:ext uri="{FF2B5EF4-FFF2-40B4-BE49-F238E27FC236}">
              <a16:creationId xmlns:a16="http://schemas.microsoft.com/office/drawing/2014/main" id="{00000000-0008-0000-0800-000014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35" name="TextBox 1">
          <a:extLst>
            <a:ext uri="{FF2B5EF4-FFF2-40B4-BE49-F238E27FC236}">
              <a16:creationId xmlns:a16="http://schemas.microsoft.com/office/drawing/2014/main" id="{00000000-0008-0000-0800-000015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36" name="TextBox 3348">
          <a:extLst>
            <a:ext uri="{FF2B5EF4-FFF2-40B4-BE49-F238E27FC236}">
              <a16:creationId xmlns:a16="http://schemas.microsoft.com/office/drawing/2014/main" id="{00000000-0008-0000-0800-000016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37" name="TextBox 3349">
          <a:extLst>
            <a:ext uri="{FF2B5EF4-FFF2-40B4-BE49-F238E27FC236}">
              <a16:creationId xmlns:a16="http://schemas.microsoft.com/office/drawing/2014/main" id="{00000000-0008-0000-0800-000017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38" name="TextBox 1">
          <a:extLst>
            <a:ext uri="{FF2B5EF4-FFF2-40B4-BE49-F238E27FC236}">
              <a16:creationId xmlns:a16="http://schemas.microsoft.com/office/drawing/2014/main" id="{00000000-0008-0000-0800-000018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39" name="TextBox 3351">
          <a:extLst>
            <a:ext uri="{FF2B5EF4-FFF2-40B4-BE49-F238E27FC236}">
              <a16:creationId xmlns:a16="http://schemas.microsoft.com/office/drawing/2014/main" id="{00000000-0008-0000-0800-000019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40" name="TextBox 3352">
          <a:extLst>
            <a:ext uri="{FF2B5EF4-FFF2-40B4-BE49-F238E27FC236}">
              <a16:creationId xmlns:a16="http://schemas.microsoft.com/office/drawing/2014/main" id="{00000000-0008-0000-0800-00001A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41" name="TextBox 3353">
          <a:extLst>
            <a:ext uri="{FF2B5EF4-FFF2-40B4-BE49-F238E27FC236}">
              <a16:creationId xmlns:a16="http://schemas.microsoft.com/office/drawing/2014/main" id="{00000000-0008-0000-0800-00001B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42" name="TextBox 3354">
          <a:extLst>
            <a:ext uri="{FF2B5EF4-FFF2-40B4-BE49-F238E27FC236}">
              <a16:creationId xmlns:a16="http://schemas.microsoft.com/office/drawing/2014/main" id="{00000000-0008-0000-0800-00001C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43" name="TextBox 1">
          <a:extLst>
            <a:ext uri="{FF2B5EF4-FFF2-40B4-BE49-F238E27FC236}">
              <a16:creationId xmlns:a16="http://schemas.microsoft.com/office/drawing/2014/main" id="{00000000-0008-0000-0800-00001D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44" name="TextBox 3356">
          <a:extLst>
            <a:ext uri="{FF2B5EF4-FFF2-40B4-BE49-F238E27FC236}">
              <a16:creationId xmlns:a16="http://schemas.microsoft.com/office/drawing/2014/main" id="{00000000-0008-0000-0800-00001E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45" name="TextBox 3357">
          <a:extLst>
            <a:ext uri="{FF2B5EF4-FFF2-40B4-BE49-F238E27FC236}">
              <a16:creationId xmlns:a16="http://schemas.microsoft.com/office/drawing/2014/main" id="{00000000-0008-0000-0800-00001F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46" name="TextBox 1">
          <a:extLst>
            <a:ext uri="{FF2B5EF4-FFF2-40B4-BE49-F238E27FC236}">
              <a16:creationId xmlns:a16="http://schemas.microsoft.com/office/drawing/2014/main" id="{00000000-0008-0000-0800-000020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47" name="TextBox 3359">
          <a:extLst>
            <a:ext uri="{FF2B5EF4-FFF2-40B4-BE49-F238E27FC236}">
              <a16:creationId xmlns:a16="http://schemas.microsoft.com/office/drawing/2014/main" id="{00000000-0008-0000-0800-000021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48" name="TextBox 3360">
          <a:extLst>
            <a:ext uri="{FF2B5EF4-FFF2-40B4-BE49-F238E27FC236}">
              <a16:creationId xmlns:a16="http://schemas.microsoft.com/office/drawing/2014/main" id="{00000000-0008-0000-0800-000022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49" name="TextBox 3361">
          <a:extLst>
            <a:ext uri="{FF2B5EF4-FFF2-40B4-BE49-F238E27FC236}">
              <a16:creationId xmlns:a16="http://schemas.microsoft.com/office/drawing/2014/main" id="{00000000-0008-0000-0800-000023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50" name="TextBox 3362">
          <a:extLst>
            <a:ext uri="{FF2B5EF4-FFF2-40B4-BE49-F238E27FC236}">
              <a16:creationId xmlns:a16="http://schemas.microsoft.com/office/drawing/2014/main" id="{00000000-0008-0000-0800-000024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51" name="TextBox 1">
          <a:extLst>
            <a:ext uri="{FF2B5EF4-FFF2-40B4-BE49-F238E27FC236}">
              <a16:creationId xmlns:a16="http://schemas.microsoft.com/office/drawing/2014/main" id="{00000000-0008-0000-0800-000025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52" name="TextBox 3364">
          <a:extLst>
            <a:ext uri="{FF2B5EF4-FFF2-40B4-BE49-F238E27FC236}">
              <a16:creationId xmlns:a16="http://schemas.microsoft.com/office/drawing/2014/main" id="{00000000-0008-0000-0800-000026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53" name="TextBox 3365">
          <a:extLst>
            <a:ext uri="{FF2B5EF4-FFF2-40B4-BE49-F238E27FC236}">
              <a16:creationId xmlns:a16="http://schemas.microsoft.com/office/drawing/2014/main" id="{00000000-0008-0000-0800-000027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54" name="TextBox 1">
          <a:extLst>
            <a:ext uri="{FF2B5EF4-FFF2-40B4-BE49-F238E27FC236}">
              <a16:creationId xmlns:a16="http://schemas.microsoft.com/office/drawing/2014/main" id="{00000000-0008-0000-0800-000028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55" name="TextBox 3367">
          <a:extLst>
            <a:ext uri="{FF2B5EF4-FFF2-40B4-BE49-F238E27FC236}">
              <a16:creationId xmlns:a16="http://schemas.microsoft.com/office/drawing/2014/main" id="{00000000-0008-0000-0800-000029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56" name="TextBox 3368">
          <a:extLst>
            <a:ext uri="{FF2B5EF4-FFF2-40B4-BE49-F238E27FC236}">
              <a16:creationId xmlns:a16="http://schemas.microsoft.com/office/drawing/2014/main" id="{00000000-0008-0000-0800-00002A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57" name="TextBox 3369">
          <a:extLst>
            <a:ext uri="{FF2B5EF4-FFF2-40B4-BE49-F238E27FC236}">
              <a16:creationId xmlns:a16="http://schemas.microsoft.com/office/drawing/2014/main" id="{00000000-0008-0000-0800-00002B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58" name="TextBox 3370">
          <a:extLst>
            <a:ext uri="{FF2B5EF4-FFF2-40B4-BE49-F238E27FC236}">
              <a16:creationId xmlns:a16="http://schemas.microsoft.com/office/drawing/2014/main" id="{00000000-0008-0000-0800-00002C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59" name="TextBox 1">
          <a:extLst>
            <a:ext uri="{FF2B5EF4-FFF2-40B4-BE49-F238E27FC236}">
              <a16:creationId xmlns:a16="http://schemas.microsoft.com/office/drawing/2014/main" id="{00000000-0008-0000-0800-00002D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60" name="TextBox 3372">
          <a:extLst>
            <a:ext uri="{FF2B5EF4-FFF2-40B4-BE49-F238E27FC236}">
              <a16:creationId xmlns:a16="http://schemas.microsoft.com/office/drawing/2014/main" id="{00000000-0008-0000-0800-00002E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61" name="TextBox 3373">
          <a:extLst>
            <a:ext uri="{FF2B5EF4-FFF2-40B4-BE49-F238E27FC236}">
              <a16:creationId xmlns:a16="http://schemas.microsoft.com/office/drawing/2014/main" id="{00000000-0008-0000-0800-00002F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62" name="TextBox 1">
          <a:extLst>
            <a:ext uri="{FF2B5EF4-FFF2-40B4-BE49-F238E27FC236}">
              <a16:creationId xmlns:a16="http://schemas.microsoft.com/office/drawing/2014/main" id="{00000000-0008-0000-0800-000030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63" name="TextBox 3375">
          <a:extLst>
            <a:ext uri="{FF2B5EF4-FFF2-40B4-BE49-F238E27FC236}">
              <a16:creationId xmlns:a16="http://schemas.microsoft.com/office/drawing/2014/main" id="{00000000-0008-0000-0800-000031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64" name="TextBox 3376">
          <a:extLst>
            <a:ext uri="{FF2B5EF4-FFF2-40B4-BE49-F238E27FC236}">
              <a16:creationId xmlns:a16="http://schemas.microsoft.com/office/drawing/2014/main" id="{00000000-0008-0000-0800-000032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65" name="TextBox 3377">
          <a:extLst>
            <a:ext uri="{FF2B5EF4-FFF2-40B4-BE49-F238E27FC236}">
              <a16:creationId xmlns:a16="http://schemas.microsoft.com/office/drawing/2014/main" id="{00000000-0008-0000-0800-000033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66" name="TextBox 3378">
          <a:extLst>
            <a:ext uri="{FF2B5EF4-FFF2-40B4-BE49-F238E27FC236}">
              <a16:creationId xmlns:a16="http://schemas.microsoft.com/office/drawing/2014/main" id="{00000000-0008-0000-0800-000034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67" name="TextBox 1">
          <a:extLst>
            <a:ext uri="{FF2B5EF4-FFF2-40B4-BE49-F238E27FC236}">
              <a16:creationId xmlns:a16="http://schemas.microsoft.com/office/drawing/2014/main" id="{00000000-0008-0000-0800-000035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41301"/>
    <xdr:sp macro="" textlink="">
      <xdr:nvSpPr>
        <xdr:cNvPr id="2368" name="TextBox 3380">
          <a:extLst>
            <a:ext uri="{FF2B5EF4-FFF2-40B4-BE49-F238E27FC236}">
              <a16:creationId xmlns:a16="http://schemas.microsoft.com/office/drawing/2014/main" id="{00000000-0008-0000-0800-0000362D0000}"/>
            </a:ext>
          </a:extLst>
        </xdr:cNvPr>
        <xdr:cNvSpPr txBox="1">
          <a:spLocks noChangeArrowheads="1"/>
        </xdr:cNvSpPr>
      </xdr:nvSpPr>
      <xdr:spPr bwMode="auto">
        <a:xfrm>
          <a:off x="3695700" y="249840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47625"/>
    <xdr:sp macro="" textlink="">
      <xdr:nvSpPr>
        <xdr:cNvPr id="2369" name="TextBox 4332">
          <a:extLst>
            <a:ext uri="{FF2B5EF4-FFF2-40B4-BE49-F238E27FC236}">
              <a16:creationId xmlns:a16="http://schemas.microsoft.com/office/drawing/2014/main" id="{00000000-0008-0000-0800-0000372D0000}"/>
            </a:ext>
          </a:extLst>
        </xdr:cNvPr>
        <xdr:cNvSpPr txBox="1">
          <a:spLocks noChangeArrowheads="1"/>
        </xdr:cNvSpPr>
      </xdr:nvSpPr>
      <xdr:spPr bwMode="auto">
        <a:xfrm>
          <a:off x="3695700" y="165735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47625"/>
    <xdr:sp macro="" textlink="">
      <xdr:nvSpPr>
        <xdr:cNvPr id="2370" name="TextBox 4333">
          <a:extLst>
            <a:ext uri="{FF2B5EF4-FFF2-40B4-BE49-F238E27FC236}">
              <a16:creationId xmlns:a16="http://schemas.microsoft.com/office/drawing/2014/main" id="{00000000-0008-0000-0800-0000382D0000}"/>
            </a:ext>
          </a:extLst>
        </xdr:cNvPr>
        <xdr:cNvSpPr txBox="1">
          <a:spLocks noChangeArrowheads="1"/>
        </xdr:cNvSpPr>
      </xdr:nvSpPr>
      <xdr:spPr bwMode="auto">
        <a:xfrm>
          <a:off x="3695700" y="165735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47625"/>
    <xdr:sp macro="" textlink="">
      <xdr:nvSpPr>
        <xdr:cNvPr id="2371" name="TextBox 4334">
          <a:extLst>
            <a:ext uri="{FF2B5EF4-FFF2-40B4-BE49-F238E27FC236}">
              <a16:creationId xmlns:a16="http://schemas.microsoft.com/office/drawing/2014/main" id="{00000000-0008-0000-0800-0000392D0000}"/>
            </a:ext>
          </a:extLst>
        </xdr:cNvPr>
        <xdr:cNvSpPr txBox="1">
          <a:spLocks noChangeArrowheads="1"/>
        </xdr:cNvSpPr>
      </xdr:nvSpPr>
      <xdr:spPr bwMode="auto">
        <a:xfrm>
          <a:off x="3695700" y="165735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72" name="TextBox 4335">
          <a:extLst>
            <a:ext uri="{FF2B5EF4-FFF2-40B4-BE49-F238E27FC236}">
              <a16:creationId xmlns:a16="http://schemas.microsoft.com/office/drawing/2014/main" id="{00000000-0008-0000-0800-00003A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73" name="TextBox 1">
          <a:extLst>
            <a:ext uri="{FF2B5EF4-FFF2-40B4-BE49-F238E27FC236}">
              <a16:creationId xmlns:a16="http://schemas.microsoft.com/office/drawing/2014/main" id="{00000000-0008-0000-0800-00003B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74" name="TextBox 4337">
          <a:extLst>
            <a:ext uri="{FF2B5EF4-FFF2-40B4-BE49-F238E27FC236}">
              <a16:creationId xmlns:a16="http://schemas.microsoft.com/office/drawing/2014/main" id="{00000000-0008-0000-0800-00003C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75" name="TextBox 4338">
          <a:extLst>
            <a:ext uri="{FF2B5EF4-FFF2-40B4-BE49-F238E27FC236}">
              <a16:creationId xmlns:a16="http://schemas.microsoft.com/office/drawing/2014/main" id="{00000000-0008-0000-0800-00003D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76" name="TextBox 4339">
          <a:extLst>
            <a:ext uri="{FF2B5EF4-FFF2-40B4-BE49-F238E27FC236}">
              <a16:creationId xmlns:a16="http://schemas.microsoft.com/office/drawing/2014/main" id="{00000000-0008-0000-0800-00003E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77" name="TextBox 4340">
          <a:extLst>
            <a:ext uri="{FF2B5EF4-FFF2-40B4-BE49-F238E27FC236}">
              <a16:creationId xmlns:a16="http://schemas.microsoft.com/office/drawing/2014/main" id="{00000000-0008-0000-0800-00003F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78" name="TextBox 1">
          <a:extLst>
            <a:ext uri="{FF2B5EF4-FFF2-40B4-BE49-F238E27FC236}">
              <a16:creationId xmlns:a16="http://schemas.microsoft.com/office/drawing/2014/main" id="{00000000-0008-0000-0800-000040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79" name="TextBox 4342">
          <a:extLst>
            <a:ext uri="{FF2B5EF4-FFF2-40B4-BE49-F238E27FC236}">
              <a16:creationId xmlns:a16="http://schemas.microsoft.com/office/drawing/2014/main" id="{00000000-0008-0000-0800-000041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80" name="TextBox 4343">
          <a:extLst>
            <a:ext uri="{FF2B5EF4-FFF2-40B4-BE49-F238E27FC236}">
              <a16:creationId xmlns:a16="http://schemas.microsoft.com/office/drawing/2014/main" id="{00000000-0008-0000-0800-000042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81" name="TextBox 1">
          <a:extLst>
            <a:ext uri="{FF2B5EF4-FFF2-40B4-BE49-F238E27FC236}">
              <a16:creationId xmlns:a16="http://schemas.microsoft.com/office/drawing/2014/main" id="{00000000-0008-0000-0800-000043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82" name="TextBox 4345">
          <a:extLst>
            <a:ext uri="{FF2B5EF4-FFF2-40B4-BE49-F238E27FC236}">
              <a16:creationId xmlns:a16="http://schemas.microsoft.com/office/drawing/2014/main" id="{00000000-0008-0000-0800-000044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83" name="TextBox 4346">
          <a:extLst>
            <a:ext uri="{FF2B5EF4-FFF2-40B4-BE49-F238E27FC236}">
              <a16:creationId xmlns:a16="http://schemas.microsoft.com/office/drawing/2014/main" id="{00000000-0008-0000-0800-000045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84" name="TextBox 4347">
          <a:extLst>
            <a:ext uri="{FF2B5EF4-FFF2-40B4-BE49-F238E27FC236}">
              <a16:creationId xmlns:a16="http://schemas.microsoft.com/office/drawing/2014/main" id="{00000000-0008-0000-0800-000046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85" name="TextBox 4348">
          <a:extLst>
            <a:ext uri="{FF2B5EF4-FFF2-40B4-BE49-F238E27FC236}">
              <a16:creationId xmlns:a16="http://schemas.microsoft.com/office/drawing/2014/main" id="{00000000-0008-0000-0800-000047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86" name="TextBox 1">
          <a:extLst>
            <a:ext uri="{FF2B5EF4-FFF2-40B4-BE49-F238E27FC236}">
              <a16:creationId xmlns:a16="http://schemas.microsoft.com/office/drawing/2014/main" id="{00000000-0008-0000-0800-000048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87" name="TextBox 4350">
          <a:extLst>
            <a:ext uri="{FF2B5EF4-FFF2-40B4-BE49-F238E27FC236}">
              <a16:creationId xmlns:a16="http://schemas.microsoft.com/office/drawing/2014/main" id="{00000000-0008-0000-0800-000049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88" name="TextBox 4351">
          <a:extLst>
            <a:ext uri="{FF2B5EF4-FFF2-40B4-BE49-F238E27FC236}">
              <a16:creationId xmlns:a16="http://schemas.microsoft.com/office/drawing/2014/main" id="{00000000-0008-0000-0800-00004A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89" name="TextBox 1">
          <a:extLst>
            <a:ext uri="{FF2B5EF4-FFF2-40B4-BE49-F238E27FC236}">
              <a16:creationId xmlns:a16="http://schemas.microsoft.com/office/drawing/2014/main" id="{00000000-0008-0000-0800-00004B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90" name="TextBox 4353">
          <a:extLst>
            <a:ext uri="{FF2B5EF4-FFF2-40B4-BE49-F238E27FC236}">
              <a16:creationId xmlns:a16="http://schemas.microsoft.com/office/drawing/2014/main" id="{00000000-0008-0000-0800-00004C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91" name="TextBox 4354">
          <a:extLst>
            <a:ext uri="{FF2B5EF4-FFF2-40B4-BE49-F238E27FC236}">
              <a16:creationId xmlns:a16="http://schemas.microsoft.com/office/drawing/2014/main" id="{00000000-0008-0000-0800-00004D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92" name="TextBox 4355">
          <a:extLst>
            <a:ext uri="{FF2B5EF4-FFF2-40B4-BE49-F238E27FC236}">
              <a16:creationId xmlns:a16="http://schemas.microsoft.com/office/drawing/2014/main" id="{00000000-0008-0000-0800-00004E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93" name="TextBox 4356">
          <a:extLst>
            <a:ext uri="{FF2B5EF4-FFF2-40B4-BE49-F238E27FC236}">
              <a16:creationId xmlns:a16="http://schemas.microsoft.com/office/drawing/2014/main" id="{00000000-0008-0000-0800-00004F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94" name="TextBox 1">
          <a:extLst>
            <a:ext uri="{FF2B5EF4-FFF2-40B4-BE49-F238E27FC236}">
              <a16:creationId xmlns:a16="http://schemas.microsoft.com/office/drawing/2014/main" id="{00000000-0008-0000-0800-000050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47625"/>
    <xdr:sp macro="" textlink="">
      <xdr:nvSpPr>
        <xdr:cNvPr id="2395" name="TextBox 4358">
          <a:extLst>
            <a:ext uri="{FF2B5EF4-FFF2-40B4-BE49-F238E27FC236}">
              <a16:creationId xmlns:a16="http://schemas.microsoft.com/office/drawing/2014/main" id="{00000000-0008-0000-0800-0000512D0000}"/>
            </a:ext>
          </a:extLst>
        </xdr:cNvPr>
        <xdr:cNvSpPr txBox="1">
          <a:spLocks noChangeArrowheads="1"/>
        </xdr:cNvSpPr>
      </xdr:nvSpPr>
      <xdr:spPr bwMode="auto">
        <a:xfrm>
          <a:off x="3695700" y="16573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96" name="TextBox 4359">
          <a:extLst>
            <a:ext uri="{FF2B5EF4-FFF2-40B4-BE49-F238E27FC236}">
              <a16:creationId xmlns:a16="http://schemas.microsoft.com/office/drawing/2014/main" id="{00000000-0008-0000-0800-000052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97" name="TextBox 1">
          <a:extLst>
            <a:ext uri="{FF2B5EF4-FFF2-40B4-BE49-F238E27FC236}">
              <a16:creationId xmlns:a16="http://schemas.microsoft.com/office/drawing/2014/main" id="{00000000-0008-0000-0800-000053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98" name="TextBox 4361">
          <a:extLst>
            <a:ext uri="{FF2B5EF4-FFF2-40B4-BE49-F238E27FC236}">
              <a16:creationId xmlns:a16="http://schemas.microsoft.com/office/drawing/2014/main" id="{00000000-0008-0000-0800-000054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399" name="TextBox 4362">
          <a:extLst>
            <a:ext uri="{FF2B5EF4-FFF2-40B4-BE49-F238E27FC236}">
              <a16:creationId xmlns:a16="http://schemas.microsoft.com/office/drawing/2014/main" id="{00000000-0008-0000-0800-000055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00" name="TextBox 4363">
          <a:extLst>
            <a:ext uri="{FF2B5EF4-FFF2-40B4-BE49-F238E27FC236}">
              <a16:creationId xmlns:a16="http://schemas.microsoft.com/office/drawing/2014/main" id="{00000000-0008-0000-0800-000056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01" name="TextBox 4364">
          <a:extLst>
            <a:ext uri="{FF2B5EF4-FFF2-40B4-BE49-F238E27FC236}">
              <a16:creationId xmlns:a16="http://schemas.microsoft.com/office/drawing/2014/main" id="{00000000-0008-0000-0800-000057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02" name="TextBox 1">
          <a:extLst>
            <a:ext uri="{FF2B5EF4-FFF2-40B4-BE49-F238E27FC236}">
              <a16:creationId xmlns:a16="http://schemas.microsoft.com/office/drawing/2014/main" id="{00000000-0008-0000-0800-000058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03" name="TextBox 4366">
          <a:extLst>
            <a:ext uri="{FF2B5EF4-FFF2-40B4-BE49-F238E27FC236}">
              <a16:creationId xmlns:a16="http://schemas.microsoft.com/office/drawing/2014/main" id="{00000000-0008-0000-0800-000059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04" name="TextBox 4367">
          <a:extLst>
            <a:ext uri="{FF2B5EF4-FFF2-40B4-BE49-F238E27FC236}">
              <a16:creationId xmlns:a16="http://schemas.microsoft.com/office/drawing/2014/main" id="{00000000-0008-0000-0800-00005A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05" name="TextBox 1">
          <a:extLst>
            <a:ext uri="{FF2B5EF4-FFF2-40B4-BE49-F238E27FC236}">
              <a16:creationId xmlns:a16="http://schemas.microsoft.com/office/drawing/2014/main" id="{00000000-0008-0000-0800-00005B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06" name="TextBox 4369">
          <a:extLst>
            <a:ext uri="{FF2B5EF4-FFF2-40B4-BE49-F238E27FC236}">
              <a16:creationId xmlns:a16="http://schemas.microsoft.com/office/drawing/2014/main" id="{00000000-0008-0000-0800-00005C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07" name="TextBox 4370">
          <a:extLst>
            <a:ext uri="{FF2B5EF4-FFF2-40B4-BE49-F238E27FC236}">
              <a16:creationId xmlns:a16="http://schemas.microsoft.com/office/drawing/2014/main" id="{00000000-0008-0000-0800-00005D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08" name="TextBox 4371">
          <a:extLst>
            <a:ext uri="{FF2B5EF4-FFF2-40B4-BE49-F238E27FC236}">
              <a16:creationId xmlns:a16="http://schemas.microsoft.com/office/drawing/2014/main" id="{00000000-0008-0000-0800-00005E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09" name="TextBox 4372">
          <a:extLst>
            <a:ext uri="{FF2B5EF4-FFF2-40B4-BE49-F238E27FC236}">
              <a16:creationId xmlns:a16="http://schemas.microsoft.com/office/drawing/2014/main" id="{00000000-0008-0000-0800-00005F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10" name="TextBox 1">
          <a:extLst>
            <a:ext uri="{FF2B5EF4-FFF2-40B4-BE49-F238E27FC236}">
              <a16:creationId xmlns:a16="http://schemas.microsoft.com/office/drawing/2014/main" id="{00000000-0008-0000-0800-000060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11" name="TextBox 4374">
          <a:extLst>
            <a:ext uri="{FF2B5EF4-FFF2-40B4-BE49-F238E27FC236}">
              <a16:creationId xmlns:a16="http://schemas.microsoft.com/office/drawing/2014/main" id="{00000000-0008-0000-0800-000061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12" name="TextBox 4375">
          <a:extLst>
            <a:ext uri="{FF2B5EF4-FFF2-40B4-BE49-F238E27FC236}">
              <a16:creationId xmlns:a16="http://schemas.microsoft.com/office/drawing/2014/main" id="{00000000-0008-0000-0800-000062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13" name="TextBox 1">
          <a:extLst>
            <a:ext uri="{FF2B5EF4-FFF2-40B4-BE49-F238E27FC236}">
              <a16:creationId xmlns:a16="http://schemas.microsoft.com/office/drawing/2014/main" id="{00000000-0008-0000-0800-000063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14" name="TextBox 4377">
          <a:extLst>
            <a:ext uri="{FF2B5EF4-FFF2-40B4-BE49-F238E27FC236}">
              <a16:creationId xmlns:a16="http://schemas.microsoft.com/office/drawing/2014/main" id="{00000000-0008-0000-0800-000064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15" name="TextBox 4378">
          <a:extLst>
            <a:ext uri="{FF2B5EF4-FFF2-40B4-BE49-F238E27FC236}">
              <a16:creationId xmlns:a16="http://schemas.microsoft.com/office/drawing/2014/main" id="{00000000-0008-0000-0800-000065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16" name="TextBox 4379">
          <a:extLst>
            <a:ext uri="{FF2B5EF4-FFF2-40B4-BE49-F238E27FC236}">
              <a16:creationId xmlns:a16="http://schemas.microsoft.com/office/drawing/2014/main" id="{00000000-0008-0000-0800-000066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17" name="TextBox 4380">
          <a:extLst>
            <a:ext uri="{FF2B5EF4-FFF2-40B4-BE49-F238E27FC236}">
              <a16:creationId xmlns:a16="http://schemas.microsoft.com/office/drawing/2014/main" id="{00000000-0008-0000-0800-000067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18" name="TextBox 1">
          <a:extLst>
            <a:ext uri="{FF2B5EF4-FFF2-40B4-BE49-F238E27FC236}">
              <a16:creationId xmlns:a16="http://schemas.microsoft.com/office/drawing/2014/main" id="{00000000-0008-0000-0800-000068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19" name="TextBox 4382">
          <a:extLst>
            <a:ext uri="{FF2B5EF4-FFF2-40B4-BE49-F238E27FC236}">
              <a16:creationId xmlns:a16="http://schemas.microsoft.com/office/drawing/2014/main" id="{00000000-0008-0000-0800-000069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20" name="TextBox 4383">
          <a:extLst>
            <a:ext uri="{FF2B5EF4-FFF2-40B4-BE49-F238E27FC236}">
              <a16:creationId xmlns:a16="http://schemas.microsoft.com/office/drawing/2014/main" id="{00000000-0008-0000-0800-00006A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21" name="TextBox 1">
          <a:extLst>
            <a:ext uri="{FF2B5EF4-FFF2-40B4-BE49-F238E27FC236}">
              <a16:creationId xmlns:a16="http://schemas.microsoft.com/office/drawing/2014/main" id="{00000000-0008-0000-0800-00006B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22" name="TextBox 4385">
          <a:extLst>
            <a:ext uri="{FF2B5EF4-FFF2-40B4-BE49-F238E27FC236}">
              <a16:creationId xmlns:a16="http://schemas.microsoft.com/office/drawing/2014/main" id="{00000000-0008-0000-0800-00006C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23" name="TextBox 4386">
          <a:extLst>
            <a:ext uri="{FF2B5EF4-FFF2-40B4-BE49-F238E27FC236}">
              <a16:creationId xmlns:a16="http://schemas.microsoft.com/office/drawing/2014/main" id="{00000000-0008-0000-0800-00006D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24" name="TextBox 4387">
          <a:extLst>
            <a:ext uri="{FF2B5EF4-FFF2-40B4-BE49-F238E27FC236}">
              <a16:creationId xmlns:a16="http://schemas.microsoft.com/office/drawing/2014/main" id="{00000000-0008-0000-0800-00006E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25" name="TextBox 4388">
          <a:extLst>
            <a:ext uri="{FF2B5EF4-FFF2-40B4-BE49-F238E27FC236}">
              <a16:creationId xmlns:a16="http://schemas.microsoft.com/office/drawing/2014/main" id="{00000000-0008-0000-0800-00006F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26" name="TextBox 1">
          <a:extLst>
            <a:ext uri="{FF2B5EF4-FFF2-40B4-BE49-F238E27FC236}">
              <a16:creationId xmlns:a16="http://schemas.microsoft.com/office/drawing/2014/main" id="{00000000-0008-0000-0800-000070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27" name="TextBox 4390">
          <a:extLst>
            <a:ext uri="{FF2B5EF4-FFF2-40B4-BE49-F238E27FC236}">
              <a16:creationId xmlns:a16="http://schemas.microsoft.com/office/drawing/2014/main" id="{00000000-0008-0000-0800-000071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28" name="TextBox 4391">
          <a:extLst>
            <a:ext uri="{FF2B5EF4-FFF2-40B4-BE49-F238E27FC236}">
              <a16:creationId xmlns:a16="http://schemas.microsoft.com/office/drawing/2014/main" id="{00000000-0008-0000-0800-000072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29" name="TextBox 1">
          <a:extLst>
            <a:ext uri="{FF2B5EF4-FFF2-40B4-BE49-F238E27FC236}">
              <a16:creationId xmlns:a16="http://schemas.microsoft.com/office/drawing/2014/main" id="{00000000-0008-0000-0800-000073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30" name="TextBox 4393">
          <a:extLst>
            <a:ext uri="{FF2B5EF4-FFF2-40B4-BE49-F238E27FC236}">
              <a16:creationId xmlns:a16="http://schemas.microsoft.com/office/drawing/2014/main" id="{00000000-0008-0000-0800-000074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31" name="TextBox 4394">
          <a:extLst>
            <a:ext uri="{FF2B5EF4-FFF2-40B4-BE49-F238E27FC236}">
              <a16:creationId xmlns:a16="http://schemas.microsoft.com/office/drawing/2014/main" id="{00000000-0008-0000-0800-000075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32" name="TextBox 4395">
          <a:extLst>
            <a:ext uri="{FF2B5EF4-FFF2-40B4-BE49-F238E27FC236}">
              <a16:creationId xmlns:a16="http://schemas.microsoft.com/office/drawing/2014/main" id="{00000000-0008-0000-0800-000076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33" name="TextBox 4396">
          <a:extLst>
            <a:ext uri="{FF2B5EF4-FFF2-40B4-BE49-F238E27FC236}">
              <a16:creationId xmlns:a16="http://schemas.microsoft.com/office/drawing/2014/main" id="{00000000-0008-0000-0800-000077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34" name="TextBox 1">
          <a:extLst>
            <a:ext uri="{FF2B5EF4-FFF2-40B4-BE49-F238E27FC236}">
              <a16:creationId xmlns:a16="http://schemas.microsoft.com/office/drawing/2014/main" id="{00000000-0008-0000-0800-000078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35" name="TextBox 4398">
          <a:extLst>
            <a:ext uri="{FF2B5EF4-FFF2-40B4-BE49-F238E27FC236}">
              <a16:creationId xmlns:a16="http://schemas.microsoft.com/office/drawing/2014/main" id="{00000000-0008-0000-0800-000079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36" name="TextBox 4399">
          <a:extLst>
            <a:ext uri="{FF2B5EF4-FFF2-40B4-BE49-F238E27FC236}">
              <a16:creationId xmlns:a16="http://schemas.microsoft.com/office/drawing/2014/main" id="{00000000-0008-0000-0800-00007A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37" name="TextBox 1">
          <a:extLst>
            <a:ext uri="{FF2B5EF4-FFF2-40B4-BE49-F238E27FC236}">
              <a16:creationId xmlns:a16="http://schemas.microsoft.com/office/drawing/2014/main" id="{00000000-0008-0000-0800-00007B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38" name="TextBox 4401">
          <a:extLst>
            <a:ext uri="{FF2B5EF4-FFF2-40B4-BE49-F238E27FC236}">
              <a16:creationId xmlns:a16="http://schemas.microsoft.com/office/drawing/2014/main" id="{00000000-0008-0000-0800-00007C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39" name="TextBox 4402">
          <a:extLst>
            <a:ext uri="{FF2B5EF4-FFF2-40B4-BE49-F238E27FC236}">
              <a16:creationId xmlns:a16="http://schemas.microsoft.com/office/drawing/2014/main" id="{00000000-0008-0000-0800-00007D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40" name="TextBox 4403">
          <a:extLst>
            <a:ext uri="{FF2B5EF4-FFF2-40B4-BE49-F238E27FC236}">
              <a16:creationId xmlns:a16="http://schemas.microsoft.com/office/drawing/2014/main" id="{00000000-0008-0000-0800-00007E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41" name="TextBox 4404">
          <a:extLst>
            <a:ext uri="{FF2B5EF4-FFF2-40B4-BE49-F238E27FC236}">
              <a16:creationId xmlns:a16="http://schemas.microsoft.com/office/drawing/2014/main" id="{00000000-0008-0000-0800-00007F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42" name="TextBox 1">
          <a:extLst>
            <a:ext uri="{FF2B5EF4-FFF2-40B4-BE49-F238E27FC236}">
              <a16:creationId xmlns:a16="http://schemas.microsoft.com/office/drawing/2014/main" id="{00000000-0008-0000-0800-000080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231776"/>
    <xdr:sp macro="" textlink="">
      <xdr:nvSpPr>
        <xdr:cNvPr id="2443" name="TextBox 4406">
          <a:extLst>
            <a:ext uri="{FF2B5EF4-FFF2-40B4-BE49-F238E27FC236}">
              <a16:creationId xmlns:a16="http://schemas.microsoft.com/office/drawing/2014/main" id="{00000000-0008-0000-0800-0000812D0000}"/>
            </a:ext>
          </a:extLst>
        </xdr:cNvPr>
        <xdr:cNvSpPr txBox="1">
          <a:spLocks noChangeArrowheads="1"/>
        </xdr:cNvSpPr>
      </xdr:nvSpPr>
      <xdr:spPr bwMode="auto">
        <a:xfrm>
          <a:off x="3695700" y="249840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44" name="TextBox 4407">
          <a:extLst>
            <a:ext uri="{FF2B5EF4-FFF2-40B4-BE49-F238E27FC236}">
              <a16:creationId xmlns:a16="http://schemas.microsoft.com/office/drawing/2014/main" id="{00000000-0008-0000-0800-000082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45" name="TextBox 1">
          <a:extLst>
            <a:ext uri="{FF2B5EF4-FFF2-40B4-BE49-F238E27FC236}">
              <a16:creationId xmlns:a16="http://schemas.microsoft.com/office/drawing/2014/main" id="{00000000-0008-0000-0800-000083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46" name="TextBox 4409">
          <a:extLst>
            <a:ext uri="{FF2B5EF4-FFF2-40B4-BE49-F238E27FC236}">
              <a16:creationId xmlns:a16="http://schemas.microsoft.com/office/drawing/2014/main" id="{00000000-0008-0000-0800-000084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47" name="TextBox 4410">
          <a:extLst>
            <a:ext uri="{FF2B5EF4-FFF2-40B4-BE49-F238E27FC236}">
              <a16:creationId xmlns:a16="http://schemas.microsoft.com/office/drawing/2014/main" id="{00000000-0008-0000-0800-000085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48" name="TextBox 4411">
          <a:extLst>
            <a:ext uri="{FF2B5EF4-FFF2-40B4-BE49-F238E27FC236}">
              <a16:creationId xmlns:a16="http://schemas.microsoft.com/office/drawing/2014/main" id="{00000000-0008-0000-0800-000086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49" name="TextBox 4412">
          <a:extLst>
            <a:ext uri="{FF2B5EF4-FFF2-40B4-BE49-F238E27FC236}">
              <a16:creationId xmlns:a16="http://schemas.microsoft.com/office/drawing/2014/main" id="{00000000-0008-0000-0800-000087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50" name="TextBox 1">
          <a:extLst>
            <a:ext uri="{FF2B5EF4-FFF2-40B4-BE49-F238E27FC236}">
              <a16:creationId xmlns:a16="http://schemas.microsoft.com/office/drawing/2014/main" id="{00000000-0008-0000-0800-000088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51" name="TextBox 4414">
          <a:extLst>
            <a:ext uri="{FF2B5EF4-FFF2-40B4-BE49-F238E27FC236}">
              <a16:creationId xmlns:a16="http://schemas.microsoft.com/office/drawing/2014/main" id="{00000000-0008-0000-0800-000089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52" name="TextBox 4415">
          <a:extLst>
            <a:ext uri="{FF2B5EF4-FFF2-40B4-BE49-F238E27FC236}">
              <a16:creationId xmlns:a16="http://schemas.microsoft.com/office/drawing/2014/main" id="{00000000-0008-0000-0800-00008A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53" name="TextBox 1">
          <a:extLst>
            <a:ext uri="{FF2B5EF4-FFF2-40B4-BE49-F238E27FC236}">
              <a16:creationId xmlns:a16="http://schemas.microsoft.com/office/drawing/2014/main" id="{00000000-0008-0000-0800-00008B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54" name="TextBox 4417">
          <a:extLst>
            <a:ext uri="{FF2B5EF4-FFF2-40B4-BE49-F238E27FC236}">
              <a16:creationId xmlns:a16="http://schemas.microsoft.com/office/drawing/2014/main" id="{00000000-0008-0000-0800-00008C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55" name="TextBox 4418">
          <a:extLst>
            <a:ext uri="{FF2B5EF4-FFF2-40B4-BE49-F238E27FC236}">
              <a16:creationId xmlns:a16="http://schemas.microsoft.com/office/drawing/2014/main" id="{00000000-0008-0000-0800-00008D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56" name="TextBox 4419">
          <a:extLst>
            <a:ext uri="{FF2B5EF4-FFF2-40B4-BE49-F238E27FC236}">
              <a16:creationId xmlns:a16="http://schemas.microsoft.com/office/drawing/2014/main" id="{00000000-0008-0000-0800-00008E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57" name="TextBox 4420">
          <a:extLst>
            <a:ext uri="{FF2B5EF4-FFF2-40B4-BE49-F238E27FC236}">
              <a16:creationId xmlns:a16="http://schemas.microsoft.com/office/drawing/2014/main" id="{00000000-0008-0000-0800-00008F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58" name="TextBox 1">
          <a:extLst>
            <a:ext uri="{FF2B5EF4-FFF2-40B4-BE49-F238E27FC236}">
              <a16:creationId xmlns:a16="http://schemas.microsoft.com/office/drawing/2014/main" id="{00000000-0008-0000-0800-000090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59" name="TextBox 4422">
          <a:extLst>
            <a:ext uri="{FF2B5EF4-FFF2-40B4-BE49-F238E27FC236}">
              <a16:creationId xmlns:a16="http://schemas.microsoft.com/office/drawing/2014/main" id="{00000000-0008-0000-0800-000091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60" name="TextBox 4423">
          <a:extLst>
            <a:ext uri="{FF2B5EF4-FFF2-40B4-BE49-F238E27FC236}">
              <a16:creationId xmlns:a16="http://schemas.microsoft.com/office/drawing/2014/main" id="{00000000-0008-0000-0800-000092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61" name="TextBox 1">
          <a:extLst>
            <a:ext uri="{FF2B5EF4-FFF2-40B4-BE49-F238E27FC236}">
              <a16:creationId xmlns:a16="http://schemas.microsoft.com/office/drawing/2014/main" id="{00000000-0008-0000-0800-000093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62" name="TextBox 4425">
          <a:extLst>
            <a:ext uri="{FF2B5EF4-FFF2-40B4-BE49-F238E27FC236}">
              <a16:creationId xmlns:a16="http://schemas.microsoft.com/office/drawing/2014/main" id="{00000000-0008-0000-0800-000094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63" name="TextBox 4426">
          <a:extLst>
            <a:ext uri="{FF2B5EF4-FFF2-40B4-BE49-F238E27FC236}">
              <a16:creationId xmlns:a16="http://schemas.microsoft.com/office/drawing/2014/main" id="{00000000-0008-0000-0800-000095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64" name="TextBox 4427">
          <a:extLst>
            <a:ext uri="{FF2B5EF4-FFF2-40B4-BE49-F238E27FC236}">
              <a16:creationId xmlns:a16="http://schemas.microsoft.com/office/drawing/2014/main" id="{00000000-0008-0000-0800-000096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65" name="TextBox 4428">
          <a:extLst>
            <a:ext uri="{FF2B5EF4-FFF2-40B4-BE49-F238E27FC236}">
              <a16:creationId xmlns:a16="http://schemas.microsoft.com/office/drawing/2014/main" id="{00000000-0008-0000-0800-000097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66" name="TextBox 1">
          <a:extLst>
            <a:ext uri="{FF2B5EF4-FFF2-40B4-BE49-F238E27FC236}">
              <a16:creationId xmlns:a16="http://schemas.microsoft.com/office/drawing/2014/main" id="{00000000-0008-0000-0800-000098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9525"/>
    <xdr:sp macro="" textlink="">
      <xdr:nvSpPr>
        <xdr:cNvPr id="2467" name="TextBox 4430">
          <a:extLst>
            <a:ext uri="{FF2B5EF4-FFF2-40B4-BE49-F238E27FC236}">
              <a16:creationId xmlns:a16="http://schemas.microsoft.com/office/drawing/2014/main" id="{00000000-0008-0000-0800-0000992D0000}"/>
            </a:ext>
          </a:extLst>
        </xdr:cNvPr>
        <xdr:cNvSpPr txBox="1">
          <a:spLocks noChangeArrowheads="1"/>
        </xdr:cNvSpPr>
      </xdr:nvSpPr>
      <xdr:spPr bwMode="auto">
        <a:xfrm>
          <a:off x="3695700" y="214598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9525"/>
    <xdr:sp macro="" textlink="">
      <xdr:nvSpPr>
        <xdr:cNvPr id="2468" name="TextBox 4431">
          <a:extLst>
            <a:ext uri="{FF2B5EF4-FFF2-40B4-BE49-F238E27FC236}">
              <a16:creationId xmlns:a16="http://schemas.microsoft.com/office/drawing/2014/main" id="{00000000-0008-0000-0800-00009A2D0000}"/>
            </a:ext>
          </a:extLst>
        </xdr:cNvPr>
        <xdr:cNvSpPr txBox="1">
          <a:spLocks noChangeArrowheads="1"/>
        </xdr:cNvSpPr>
      </xdr:nvSpPr>
      <xdr:spPr bwMode="auto">
        <a:xfrm>
          <a:off x="1704975"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9525"/>
    <xdr:sp macro="" textlink="">
      <xdr:nvSpPr>
        <xdr:cNvPr id="2469" name="TextBox 4432">
          <a:extLst>
            <a:ext uri="{FF2B5EF4-FFF2-40B4-BE49-F238E27FC236}">
              <a16:creationId xmlns:a16="http://schemas.microsoft.com/office/drawing/2014/main" id="{00000000-0008-0000-0800-00009B2D0000}"/>
            </a:ext>
          </a:extLst>
        </xdr:cNvPr>
        <xdr:cNvSpPr txBox="1">
          <a:spLocks noChangeArrowheads="1"/>
        </xdr:cNvSpPr>
      </xdr:nvSpPr>
      <xdr:spPr bwMode="auto">
        <a:xfrm>
          <a:off x="3695700" y="24984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9525"/>
    <xdr:sp macro="" textlink="">
      <xdr:nvSpPr>
        <xdr:cNvPr id="2470" name="TextBox 4433">
          <a:extLst>
            <a:ext uri="{FF2B5EF4-FFF2-40B4-BE49-F238E27FC236}">
              <a16:creationId xmlns:a16="http://schemas.microsoft.com/office/drawing/2014/main" id="{00000000-0008-0000-0800-00009C2D0000}"/>
            </a:ext>
          </a:extLst>
        </xdr:cNvPr>
        <xdr:cNvSpPr txBox="1">
          <a:spLocks noChangeArrowheads="1"/>
        </xdr:cNvSpPr>
      </xdr:nvSpPr>
      <xdr:spPr bwMode="auto">
        <a:xfrm>
          <a:off x="3695700" y="24984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85725" cy="9525"/>
    <xdr:sp macro="" textlink="">
      <xdr:nvSpPr>
        <xdr:cNvPr id="2471" name="TextBox 4434">
          <a:extLst>
            <a:ext uri="{FF2B5EF4-FFF2-40B4-BE49-F238E27FC236}">
              <a16:creationId xmlns:a16="http://schemas.microsoft.com/office/drawing/2014/main" id="{00000000-0008-0000-0800-00009D2D0000}"/>
            </a:ext>
          </a:extLst>
        </xdr:cNvPr>
        <xdr:cNvSpPr txBox="1">
          <a:spLocks noChangeArrowheads="1"/>
        </xdr:cNvSpPr>
      </xdr:nvSpPr>
      <xdr:spPr bwMode="auto">
        <a:xfrm>
          <a:off x="3695700" y="24984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2472" name="TextBox 4435">
          <a:extLst>
            <a:ext uri="{FF2B5EF4-FFF2-40B4-BE49-F238E27FC236}">
              <a16:creationId xmlns:a16="http://schemas.microsoft.com/office/drawing/2014/main" id="{00000000-0008-0000-0800-00009E2D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9525"/>
    <xdr:sp macro="" textlink="">
      <xdr:nvSpPr>
        <xdr:cNvPr id="2473" name="TextBox 4436">
          <a:extLst>
            <a:ext uri="{FF2B5EF4-FFF2-40B4-BE49-F238E27FC236}">
              <a16:creationId xmlns:a16="http://schemas.microsoft.com/office/drawing/2014/main" id="{00000000-0008-0000-0800-00009F2D0000}"/>
            </a:ext>
          </a:extLst>
        </xdr:cNvPr>
        <xdr:cNvSpPr txBox="1">
          <a:spLocks noChangeArrowheads="1"/>
        </xdr:cNvSpPr>
      </xdr:nvSpPr>
      <xdr:spPr bwMode="auto">
        <a:xfrm>
          <a:off x="3695700" y="24984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474" name="TextBox 4437">
          <a:extLst>
            <a:ext uri="{FF2B5EF4-FFF2-40B4-BE49-F238E27FC236}">
              <a16:creationId xmlns:a16="http://schemas.microsoft.com/office/drawing/2014/main" id="{00000000-0008-0000-0800-0000A0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475" name="TextBox 1">
          <a:extLst>
            <a:ext uri="{FF2B5EF4-FFF2-40B4-BE49-F238E27FC236}">
              <a16:creationId xmlns:a16="http://schemas.microsoft.com/office/drawing/2014/main" id="{00000000-0008-0000-0800-0000A1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476" name="TextBox 4439">
          <a:extLst>
            <a:ext uri="{FF2B5EF4-FFF2-40B4-BE49-F238E27FC236}">
              <a16:creationId xmlns:a16="http://schemas.microsoft.com/office/drawing/2014/main" id="{00000000-0008-0000-0800-0000A2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477" name="TextBox 1">
          <a:extLst>
            <a:ext uri="{FF2B5EF4-FFF2-40B4-BE49-F238E27FC236}">
              <a16:creationId xmlns:a16="http://schemas.microsoft.com/office/drawing/2014/main" id="{00000000-0008-0000-0800-0000A3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478" name="TextBox 4441">
          <a:extLst>
            <a:ext uri="{FF2B5EF4-FFF2-40B4-BE49-F238E27FC236}">
              <a16:creationId xmlns:a16="http://schemas.microsoft.com/office/drawing/2014/main" id="{00000000-0008-0000-0800-0000A4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479" name="TextBox 1">
          <a:extLst>
            <a:ext uri="{FF2B5EF4-FFF2-40B4-BE49-F238E27FC236}">
              <a16:creationId xmlns:a16="http://schemas.microsoft.com/office/drawing/2014/main" id="{00000000-0008-0000-0800-0000A5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480" name="TextBox 4443">
          <a:extLst>
            <a:ext uri="{FF2B5EF4-FFF2-40B4-BE49-F238E27FC236}">
              <a16:creationId xmlns:a16="http://schemas.microsoft.com/office/drawing/2014/main" id="{00000000-0008-0000-0800-0000A6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481" name="TextBox 1">
          <a:extLst>
            <a:ext uri="{FF2B5EF4-FFF2-40B4-BE49-F238E27FC236}">
              <a16:creationId xmlns:a16="http://schemas.microsoft.com/office/drawing/2014/main" id="{00000000-0008-0000-0800-0000A7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482" name="TextBox 4445">
          <a:extLst>
            <a:ext uri="{FF2B5EF4-FFF2-40B4-BE49-F238E27FC236}">
              <a16:creationId xmlns:a16="http://schemas.microsoft.com/office/drawing/2014/main" id="{00000000-0008-0000-0800-0000A8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483" name="TextBox 1">
          <a:extLst>
            <a:ext uri="{FF2B5EF4-FFF2-40B4-BE49-F238E27FC236}">
              <a16:creationId xmlns:a16="http://schemas.microsoft.com/office/drawing/2014/main" id="{00000000-0008-0000-0800-0000A9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484" name="TextBox 4447">
          <a:extLst>
            <a:ext uri="{FF2B5EF4-FFF2-40B4-BE49-F238E27FC236}">
              <a16:creationId xmlns:a16="http://schemas.microsoft.com/office/drawing/2014/main" id="{00000000-0008-0000-0800-0000AA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485" name="TextBox 1">
          <a:extLst>
            <a:ext uri="{FF2B5EF4-FFF2-40B4-BE49-F238E27FC236}">
              <a16:creationId xmlns:a16="http://schemas.microsoft.com/office/drawing/2014/main" id="{00000000-0008-0000-0800-0000AB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486" name="TextBox 4449">
          <a:extLst>
            <a:ext uri="{FF2B5EF4-FFF2-40B4-BE49-F238E27FC236}">
              <a16:creationId xmlns:a16="http://schemas.microsoft.com/office/drawing/2014/main" id="{00000000-0008-0000-0800-0000AC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487" name="TextBox 1">
          <a:extLst>
            <a:ext uri="{FF2B5EF4-FFF2-40B4-BE49-F238E27FC236}">
              <a16:creationId xmlns:a16="http://schemas.microsoft.com/office/drawing/2014/main" id="{00000000-0008-0000-0800-0000AD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488" name="TextBox 4451">
          <a:extLst>
            <a:ext uri="{FF2B5EF4-FFF2-40B4-BE49-F238E27FC236}">
              <a16:creationId xmlns:a16="http://schemas.microsoft.com/office/drawing/2014/main" id="{00000000-0008-0000-0800-0000AE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489" name="TextBox 1">
          <a:extLst>
            <a:ext uri="{FF2B5EF4-FFF2-40B4-BE49-F238E27FC236}">
              <a16:creationId xmlns:a16="http://schemas.microsoft.com/office/drawing/2014/main" id="{00000000-0008-0000-0800-0000AF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490" name="TextBox 4453">
          <a:extLst>
            <a:ext uri="{FF2B5EF4-FFF2-40B4-BE49-F238E27FC236}">
              <a16:creationId xmlns:a16="http://schemas.microsoft.com/office/drawing/2014/main" id="{00000000-0008-0000-0800-0000B0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491" name="TextBox 1">
          <a:extLst>
            <a:ext uri="{FF2B5EF4-FFF2-40B4-BE49-F238E27FC236}">
              <a16:creationId xmlns:a16="http://schemas.microsoft.com/office/drawing/2014/main" id="{00000000-0008-0000-0800-0000B1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492" name="TextBox 4455">
          <a:extLst>
            <a:ext uri="{FF2B5EF4-FFF2-40B4-BE49-F238E27FC236}">
              <a16:creationId xmlns:a16="http://schemas.microsoft.com/office/drawing/2014/main" id="{00000000-0008-0000-0800-0000B2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493" name="TextBox 1">
          <a:extLst>
            <a:ext uri="{FF2B5EF4-FFF2-40B4-BE49-F238E27FC236}">
              <a16:creationId xmlns:a16="http://schemas.microsoft.com/office/drawing/2014/main" id="{00000000-0008-0000-0800-0000B3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494" name="TextBox 4457">
          <a:extLst>
            <a:ext uri="{FF2B5EF4-FFF2-40B4-BE49-F238E27FC236}">
              <a16:creationId xmlns:a16="http://schemas.microsoft.com/office/drawing/2014/main" id="{00000000-0008-0000-0800-0000B4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495" name="TextBox 1">
          <a:extLst>
            <a:ext uri="{FF2B5EF4-FFF2-40B4-BE49-F238E27FC236}">
              <a16:creationId xmlns:a16="http://schemas.microsoft.com/office/drawing/2014/main" id="{00000000-0008-0000-0800-0000B5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496" name="TextBox 4459">
          <a:extLst>
            <a:ext uri="{FF2B5EF4-FFF2-40B4-BE49-F238E27FC236}">
              <a16:creationId xmlns:a16="http://schemas.microsoft.com/office/drawing/2014/main" id="{00000000-0008-0000-0800-0000B6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497" name="TextBox 1">
          <a:extLst>
            <a:ext uri="{FF2B5EF4-FFF2-40B4-BE49-F238E27FC236}">
              <a16:creationId xmlns:a16="http://schemas.microsoft.com/office/drawing/2014/main" id="{00000000-0008-0000-0800-0000B7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498" name="TextBox 4461">
          <a:extLst>
            <a:ext uri="{FF2B5EF4-FFF2-40B4-BE49-F238E27FC236}">
              <a16:creationId xmlns:a16="http://schemas.microsoft.com/office/drawing/2014/main" id="{00000000-0008-0000-0800-0000B8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499" name="TextBox 1">
          <a:extLst>
            <a:ext uri="{FF2B5EF4-FFF2-40B4-BE49-F238E27FC236}">
              <a16:creationId xmlns:a16="http://schemas.microsoft.com/office/drawing/2014/main" id="{00000000-0008-0000-0800-0000B9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500" name="TextBox 4463">
          <a:extLst>
            <a:ext uri="{FF2B5EF4-FFF2-40B4-BE49-F238E27FC236}">
              <a16:creationId xmlns:a16="http://schemas.microsoft.com/office/drawing/2014/main" id="{00000000-0008-0000-0800-0000BA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501" name="TextBox 1">
          <a:extLst>
            <a:ext uri="{FF2B5EF4-FFF2-40B4-BE49-F238E27FC236}">
              <a16:creationId xmlns:a16="http://schemas.microsoft.com/office/drawing/2014/main" id="{00000000-0008-0000-0800-0000BB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02" name="TextBox 4465">
          <a:extLst>
            <a:ext uri="{FF2B5EF4-FFF2-40B4-BE49-F238E27FC236}">
              <a16:creationId xmlns:a16="http://schemas.microsoft.com/office/drawing/2014/main" id="{00000000-0008-0000-0800-0000BC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03" name="TextBox 1">
          <a:extLst>
            <a:ext uri="{FF2B5EF4-FFF2-40B4-BE49-F238E27FC236}">
              <a16:creationId xmlns:a16="http://schemas.microsoft.com/office/drawing/2014/main" id="{00000000-0008-0000-0800-0000BD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04" name="TextBox 4467">
          <a:extLst>
            <a:ext uri="{FF2B5EF4-FFF2-40B4-BE49-F238E27FC236}">
              <a16:creationId xmlns:a16="http://schemas.microsoft.com/office/drawing/2014/main" id="{00000000-0008-0000-0800-0000BE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05" name="TextBox 1">
          <a:extLst>
            <a:ext uri="{FF2B5EF4-FFF2-40B4-BE49-F238E27FC236}">
              <a16:creationId xmlns:a16="http://schemas.microsoft.com/office/drawing/2014/main" id="{00000000-0008-0000-0800-0000BF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06" name="TextBox 4469">
          <a:extLst>
            <a:ext uri="{FF2B5EF4-FFF2-40B4-BE49-F238E27FC236}">
              <a16:creationId xmlns:a16="http://schemas.microsoft.com/office/drawing/2014/main" id="{00000000-0008-0000-0800-0000C0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07" name="TextBox 1">
          <a:extLst>
            <a:ext uri="{FF2B5EF4-FFF2-40B4-BE49-F238E27FC236}">
              <a16:creationId xmlns:a16="http://schemas.microsoft.com/office/drawing/2014/main" id="{00000000-0008-0000-0800-0000C1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08" name="TextBox 4471">
          <a:extLst>
            <a:ext uri="{FF2B5EF4-FFF2-40B4-BE49-F238E27FC236}">
              <a16:creationId xmlns:a16="http://schemas.microsoft.com/office/drawing/2014/main" id="{00000000-0008-0000-0800-0000C2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09" name="TextBox 1">
          <a:extLst>
            <a:ext uri="{FF2B5EF4-FFF2-40B4-BE49-F238E27FC236}">
              <a16:creationId xmlns:a16="http://schemas.microsoft.com/office/drawing/2014/main" id="{00000000-0008-0000-0800-0000C3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10" name="TextBox 4473">
          <a:extLst>
            <a:ext uri="{FF2B5EF4-FFF2-40B4-BE49-F238E27FC236}">
              <a16:creationId xmlns:a16="http://schemas.microsoft.com/office/drawing/2014/main" id="{00000000-0008-0000-0800-0000C4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11" name="TextBox 1">
          <a:extLst>
            <a:ext uri="{FF2B5EF4-FFF2-40B4-BE49-F238E27FC236}">
              <a16:creationId xmlns:a16="http://schemas.microsoft.com/office/drawing/2014/main" id="{00000000-0008-0000-0800-0000C5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12" name="TextBox 4475">
          <a:extLst>
            <a:ext uri="{FF2B5EF4-FFF2-40B4-BE49-F238E27FC236}">
              <a16:creationId xmlns:a16="http://schemas.microsoft.com/office/drawing/2014/main" id="{00000000-0008-0000-0800-0000C6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13" name="TextBox 1">
          <a:extLst>
            <a:ext uri="{FF2B5EF4-FFF2-40B4-BE49-F238E27FC236}">
              <a16:creationId xmlns:a16="http://schemas.microsoft.com/office/drawing/2014/main" id="{00000000-0008-0000-0800-0000C7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14" name="TextBox 4477">
          <a:extLst>
            <a:ext uri="{FF2B5EF4-FFF2-40B4-BE49-F238E27FC236}">
              <a16:creationId xmlns:a16="http://schemas.microsoft.com/office/drawing/2014/main" id="{00000000-0008-0000-0800-0000C8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15" name="TextBox 1">
          <a:extLst>
            <a:ext uri="{FF2B5EF4-FFF2-40B4-BE49-F238E27FC236}">
              <a16:creationId xmlns:a16="http://schemas.microsoft.com/office/drawing/2014/main" id="{00000000-0008-0000-0800-0000C9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16" name="TextBox 4479">
          <a:extLst>
            <a:ext uri="{FF2B5EF4-FFF2-40B4-BE49-F238E27FC236}">
              <a16:creationId xmlns:a16="http://schemas.microsoft.com/office/drawing/2014/main" id="{00000000-0008-0000-0800-0000CA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17" name="TextBox 1">
          <a:extLst>
            <a:ext uri="{FF2B5EF4-FFF2-40B4-BE49-F238E27FC236}">
              <a16:creationId xmlns:a16="http://schemas.microsoft.com/office/drawing/2014/main" id="{00000000-0008-0000-0800-0000CB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18" name="TextBox 4481">
          <a:extLst>
            <a:ext uri="{FF2B5EF4-FFF2-40B4-BE49-F238E27FC236}">
              <a16:creationId xmlns:a16="http://schemas.microsoft.com/office/drawing/2014/main" id="{00000000-0008-0000-0800-0000CC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19" name="TextBox 1">
          <a:extLst>
            <a:ext uri="{FF2B5EF4-FFF2-40B4-BE49-F238E27FC236}">
              <a16:creationId xmlns:a16="http://schemas.microsoft.com/office/drawing/2014/main" id="{00000000-0008-0000-0800-0000CD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20" name="TextBox 4483">
          <a:extLst>
            <a:ext uri="{FF2B5EF4-FFF2-40B4-BE49-F238E27FC236}">
              <a16:creationId xmlns:a16="http://schemas.microsoft.com/office/drawing/2014/main" id="{00000000-0008-0000-0800-0000CE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21" name="TextBox 1">
          <a:extLst>
            <a:ext uri="{FF2B5EF4-FFF2-40B4-BE49-F238E27FC236}">
              <a16:creationId xmlns:a16="http://schemas.microsoft.com/office/drawing/2014/main" id="{00000000-0008-0000-0800-0000CF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522" name="TextBox 4485">
          <a:extLst>
            <a:ext uri="{FF2B5EF4-FFF2-40B4-BE49-F238E27FC236}">
              <a16:creationId xmlns:a16="http://schemas.microsoft.com/office/drawing/2014/main" id="{00000000-0008-0000-0800-0000D0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523" name="TextBox 1">
          <a:extLst>
            <a:ext uri="{FF2B5EF4-FFF2-40B4-BE49-F238E27FC236}">
              <a16:creationId xmlns:a16="http://schemas.microsoft.com/office/drawing/2014/main" id="{00000000-0008-0000-0800-0000D1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524" name="TextBox 4487">
          <a:extLst>
            <a:ext uri="{FF2B5EF4-FFF2-40B4-BE49-F238E27FC236}">
              <a16:creationId xmlns:a16="http://schemas.microsoft.com/office/drawing/2014/main" id="{00000000-0008-0000-0800-0000D2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525" name="TextBox 1">
          <a:extLst>
            <a:ext uri="{FF2B5EF4-FFF2-40B4-BE49-F238E27FC236}">
              <a16:creationId xmlns:a16="http://schemas.microsoft.com/office/drawing/2014/main" id="{00000000-0008-0000-0800-0000D3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26" name="TextBox 4489">
          <a:extLst>
            <a:ext uri="{FF2B5EF4-FFF2-40B4-BE49-F238E27FC236}">
              <a16:creationId xmlns:a16="http://schemas.microsoft.com/office/drawing/2014/main" id="{00000000-0008-0000-0800-0000D4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27" name="TextBox 1">
          <a:extLst>
            <a:ext uri="{FF2B5EF4-FFF2-40B4-BE49-F238E27FC236}">
              <a16:creationId xmlns:a16="http://schemas.microsoft.com/office/drawing/2014/main" id="{00000000-0008-0000-0800-0000D5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28" name="TextBox 4491">
          <a:extLst>
            <a:ext uri="{FF2B5EF4-FFF2-40B4-BE49-F238E27FC236}">
              <a16:creationId xmlns:a16="http://schemas.microsoft.com/office/drawing/2014/main" id="{00000000-0008-0000-0800-0000D6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29" name="TextBox 1">
          <a:extLst>
            <a:ext uri="{FF2B5EF4-FFF2-40B4-BE49-F238E27FC236}">
              <a16:creationId xmlns:a16="http://schemas.microsoft.com/office/drawing/2014/main" id="{00000000-0008-0000-0800-0000D7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530" name="TextBox 4493">
          <a:extLst>
            <a:ext uri="{FF2B5EF4-FFF2-40B4-BE49-F238E27FC236}">
              <a16:creationId xmlns:a16="http://schemas.microsoft.com/office/drawing/2014/main" id="{00000000-0008-0000-0800-0000D8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531" name="TextBox 1">
          <a:extLst>
            <a:ext uri="{FF2B5EF4-FFF2-40B4-BE49-F238E27FC236}">
              <a16:creationId xmlns:a16="http://schemas.microsoft.com/office/drawing/2014/main" id="{00000000-0008-0000-0800-0000D9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532" name="TextBox 4495">
          <a:extLst>
            <a:ext uri="{FF2B5EF4-FFF2-40B4-BE49-F238E27FC236}">
              <a16:creationId xmlns:a16="http://schemas.microsoft.com/office/drawing/2014/main" id="{00000000-0008-0000-0800-0000DA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533" name="TextBox 1">
          <a:extLst>
            <a:ext uri="{FF2B5EF4-FFF2-40B4-BE49-F238E27FC236}">
              <a16:creationId xmlns:a16="http://schemas.microsoft.com/office/drawing/2014/main" id="{00000000-0008-0000-0800-0000DB2D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34" name="TextBox 4497">
          <a:extLst>
            <a:ext uri="{FF2B5EF4-FFF2-40B4-BE49-F238E27FC236}">
              <a16:creationId xmlns:a16="http://schemas.microsoft.com/office/drawing/2014/main" id="{00000000-0008-0000-0800-0000DC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35" name="TextBox 1">
          <a:extLst>
            <a:ext uri="{FF2B5EF4-FFF2-40B4-BE49-F238E27FC236}">
              <a16:creationId xmlns:a16="http://schemas.microsoft.com/office/drawing/2014/main" id="{00000000-0008-0000-0800-0000DD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36" name="TextBox 4499">
          <a:extLst>
            <a:ext uri="{FF2B5EF4-FFF2-40B4-BE49-F238E27FC236}">
              <a16:creationId xmlns:a16="http://schemas.microsoft.com/office/drawing/2014/main" id="{00000000-0008-0000-0800-0000DE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537" name="TextBox 1">
          <a:extLst>
            <a:ext uri="{FF2B5EF4-FFF2-40B4-BE49-F238E27FC236}">
              <a16:creationId xmlns:a16="http://schemas.microsoft.com/office/drawing/2014/main" id="{00000000-0008-0000-0800-0000DF2D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38" name="TextBox 4501">
          <a:extLst>
            <a:ext uri="{FF2B5EF4-FFF2-40B4-BE49-F238E27FC236}">
              <a16:creationId xmlns:a16="http://schemas.microsoft.com/office/drawing/2014/main" id="{00000000-0008-0000-0800-0000E0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39" name="TextBox 1">
          <a:extLst>
            <a:ext uri="{FF2B5EF4-FFF2-40B4-BE49-F238E27FC236}">
              <a16:creationId xmlns:a16="http://schemas.microsoft.com/office/drawing/2014/main" id="{00000000-0008-0000-0800-0000E1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40" name="TextBox 4503">
          <a:extLst>
            <a:ext uri="{FF2B5EF4-FFF2-40B4-BE49-F238E27FC236}">
              <a16:creationId xmlns:a16="http://schemas.microsoft.com/office/drawing/2014/main" id="{00000000-0008-0000-0800-0000E2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41" name="TextBox 1">
          <a:extLst>
            <a:ext uri="{FF2B5EF4-FFF2-40B4-BE49-F238E27FC236}">
              <a16:creationId xmlns:a16="http://schemas.microsoft.com/office/drawing/2014/main" id="{00000000-0008-0000-0800-0000E3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42" name="TextBox 4505">
          <a:extLst>
            <a:ext uri="{FF2B5EF4-FFF2-40B4-BE49-F238E27FC236}">
              <a16:creationId xmlns:a16="http://schemas.microsoft.com/office/drawing/2014/main" id="{00000000-0008-0000-0800-0000E4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43" name="TextBox 1">
          <a:extLst>
            <a:ext uri="{FF2B5EF4-FFF2-40B4-BE49-F238E27FC236}">
              <a16:creationId xmlns:a16="http://schemas.microsoft.com/office/drawing/2014/main" id="{00000000-0008-0000-0800-0000E5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44" name="TextBox 4507">
          <a:extLst>
            <a:ext uri="{FF2B5EF4-FFF2-40B4-BE49-F238E27FC236}">
              <a16:creationId xmlns:a16="http://schemas.microsoft.com/office/drawing/2014/main" id="{00000000-0008-0000-0800-0000E6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45" name="TextBox 1">
          <a:extLst>
            <a:ext uri="{FF2B5EF4-FFF2-40B4-BE49-F238E27FC236}">
              <a16:creationId xmlns:a16="http://schemas.microsoft.com/office/drawing/2014/main" id="{00000000-0008-0000-0800-0000E7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46" name="TextBox 4509">
          <a:extLst>
            <a:ext uri="{FF2B5EF4-FFF2-40B4-BE49-F238E27FC236}">
              <a16:creationId xmlns:a16="http://schemas.microsoft.com/office/drawing/2014/main" id="{00000000-0008-0000-0800-0000E8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47" name="TextBox 1">
          <a:extLst>
            <a:ext uri="{FF2B5EF4-FFF2-40B4-BE49-F238E27FC236}">
              <a16:creationId xmlns:a16="http://schemas.microsoft.com/office/drawing/2014/main" id="{00000000-0008-0000-0800-0000E9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48" name="TextBox 4511">
          <a:extLst>
            <a:ext uri="{FF2B5EF4-FFF2-40B4-BE49-F238E27FC236}">
              <a16:creationId xmlns:a16="http://schemas.microsoft.com/office/drawing/2014/main" id="{00000000-0008-0000-0800-0000EA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49" name="TextBox 1">
          <a:extLst>
            <a:ext uri="{FF2B5EF4-FFF2-40B4-BE49-F238E27FC236}">
              <a16:creationId xmlns:a16="http://schemas.microsoft.com/office/drawing/2014/main" id="{00000000-0008-0000-0800-0000EB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50" name="TextBox 4513">
          <a:extLst>
            <a:ext uri="{FF2B5EF4-FFF2-40B4-BE49-F238E27FC236}">
              <a16:creationId xmlns:a16="http://schemas.microsoft.com/office/drawing/2014/main" id="{00000000-0008-0000-0800-0000EC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51" name="TextBox 1">
          <a:extLst>
            <a:ext uri="{FF2B5EF4-FFF2-40B4-BE49-F238E27FC236}">
              <a16:creationId xmlns:a16="http://schemas.microsoft.com/office/drawing/2014/main" id="{00000000-0008-0000-0800-0000ED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52" name="TextBox 4515">
          <a:extLst>
            <a:ext uri="{FF2B5EF4-FFF2-40B4-BE49-F238E27FC236}">
              <a16:creationId xmlns:a16="http://schemas.microsoft.com/office/drawing/2014/main" id="{00000000-0008-0000-0800-0000EE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53" name="TextBox 1">
          <a:extLst>
            <a:ext uri="{FF2B5EF4-FFF2-40B4-BE49-F238E27FC236}">
              <a16:creationId xmlns:a16="http://schemas.microsoft.com/office/drawing/2014/main" id="{00000000-0008-0000-0800-0000EF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54" name="TextBox 4517">
          <a:extLst>
            <a:ext uri="{FF2B5EF4-FFF2-40B4-BE49-F238E27FC236}">
              <a16:creationId xmlns:a16="http://schemas.microsoft.com/office/drawing/2014/main" id="{00000000-0008-0000-0800-0000F0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55" name="TextBox 1">
          <a:extLst>
            <a:ext uri="{FF2B5EF4-FFF2-40B4-BE49-F238E27FC236}">
              <a16:creationId xmlns:a16="http://schemas.microsoft.com/office/drawing/2014/main" id="{00000000-0008-0000-0800-0000F1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56" name="TextBox 4519">
          <a:extLst>
            <a:ext uri="{FF2B5EF4-FFF2-40B4-BE49-F238E27FC236}">
              <a16:creationId xmlns:a16="http://schemas.microsoft.com/office/drawing/2014/main" id="{00000000-0008-0000-0800-0000F2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57" name="TextBox 1">
          <a:extLst>
            <a:ext uri="{FF2B5EF4-FFF2-40B4-BE49-F238E27FC236}">
              <a16:creationId xmlns:a16="http://schemas.microsoft.com/office/drawing/2014/main" id="{00000000-0008-0000-0800-0000F3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58" name="TextBox 4521">
          <a:extLst>
            <a:ext uri="{FF2B5EF4-FFF2-40B4-BE49-F238E27FC236}">
              <a16:creationId xmlns:a16="http://schemas.microsoft.com/office/drawing/2014/main" id="{00000000-0008-0000-0800-0000F4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59" name="TextBox 1">
          <a:extLst>
            <a:ext uri="{FF2B5EF4-FFF2-40B4-BE49-F238E27FC236}">
              <a16:creationId xmlns:a16="http://schemas.microsoft.com/office/drawing/2014/main" id="{00000000-0008-0000-0800-0000F5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60" name="TextBox 4523">
          <a:extLst>
            <a:ext uri="{FF2B5EF4-FFF2-40B4-BE49-F238E27FC236}">
              <a16:creationId xmlns:a16="http://schemas.microsoft.com/office/drawing/2014/main" id="{00000000-0008-0000-0800-0000F6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61" name="TextBox 1">
          <a:extLst>
            <a:ext uri="{FF2B5EF4-FFF2-40B4-BE49-F238E27FC236}">
              <a16:creationId xmlns:a16="http://schemas.microsoft.com/office/drawing/2014/main" id="{00000000-0008-0000-0800-0000F7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62" name="TextBox 4525">
          <a:extLst>
            <a:ext uri="{FF2B5EF4-FFF2-40B4-BE49-F238E27FC236}">
              <a16:creationId xmlns:a16="http://schemas.microsoft.com/office/drawing/2014/main" id="{00000000-0008-0000-0800-0000F8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63" name="TextBox 1">
          <a:extLst>
            <a:ext uri="{FF2B5EF4-FFF2-40B4-BE49-F238E27FC236}">
              <a16:creationId xmlns:a16="http://schemas.microsoft.com/office/drawing/2014/main" id="{00000000-0008-0000-0800-0000F9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64" name="TextBox 4527">
          <a:extLst>
            <a:ext uri="{FF2B5EF4-FFF2-40B4-BE49-F238E27FC236}">
              <a16:creationId xmlns:a16="http://schemas.microsoft.com/office/drawing/2014/main" id="{00000000-0008-0000-0800-0000FA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65" name="TextBox 1">
          <a:extLst>
            <a:ext uri="{FF2B5EF4-FFF2-40B4-BE49-F238E27FC236}">
              <a16:creationId xmlns:a16="http://schemas.microsoft.com/office/drawing/2014/main" id="{00000000-0008-0000-0800-0000FB2D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66" name="TextBox 4529">
          <a:extLst>
            <a:ext uri="{FF2B5EF4-FFF2-40B4-BE49-F238E27FC236}">
              <a16:creationId xmlns:a16="http://schemas.microsoft.com/office/drawing/2014/main" id="{00000000-0008-0000-0800-0000FC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67" name="TextBox 1">
          <a:extLst>
            <a:ext uri="{FF2B5EF4-FFF2-40B4-BE49-F238E27FC236}">
              <a16:creationId xmlns:a16="http://schemas.microsoft.com/office/drawing/2014/main" id="{00000000-0008-0000-0800-0000FD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68" name="TextBox 4531">
          <a:extLst>
            <a:ext uri="{FF2B5EF4-FFF2-40B4-BE49-F238E27FC236}">
              <a16:creationId xmlns:a16="http://schemas.microsoft.com/office/drawing/2014/main" id="{00000000-0008-0000-0800-0000FE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69" name="TextBox 1">
          <a:extLst>
            <a:ext uri="{FF2B5EF4-FFF2-40B4-BE49-F238E27FC236}">
              <a16:creationId xmlns:a16="http://schemas.microsoft.com/office/drawing/2014/main" id="{00000000-0008-0000-0800-0000FF2D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70" name="TextBox 4533">
          <a:extLst>
            <a:ext uri="{FF2B5EF4-FFF2-40B4-BE49-F238E27FC236}">
              <a16:creationId xmlns:a16="http://schemas.microsoft.com/office/drawing/2014/main" id="{00000000-0008-0000-0800-000000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71" name="TextBox 1">
          <a:extLst>
            <a:ext uri="{FF2B5EF4-FFF2-40B4-BE49-F238E27FC236}">
              <a16:creationId xmlns:a16="http://schemas.microsoft.com/office/drawing/2014/main" id="{00000000-0008-0000-0800-000001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72" name="TextBox 4535">
          <a:extLst>
            <a:ext uri="{FF2B5EF4-FFF2-40B4-BE49-F238E27FC236}">
              <a16:creationId xmlns:a16="http://schemas.microsoft.com/office/drawing/2014/main" id="{00000000-0008-0000-0800-000002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73" name="TextBox 1">
          <a:extLst>
            <a:ext uri="{FF2B5EF4-FFF2-40B4-BE49-F238E27FC236}">
              <a16:creationId xmlns:a16="http://schemas.microsoft.com/office/drawing/2014/main" id="{00000000-0008-0000-0800-000003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74" name="TextBox 4537">
          <a:extLst>
            <a:ext uri="{FF2B5EF4-FFF2-40B4-BE49-F238E27FC236}">
              <a16:creationId xmlns:a16="http://schemas.microsoft.com/office/drawing/2014/main" id="{00000000-0008-0000-0800-000004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75" name="TextBox 1">
          <a:extLst>
            <a:ext uri="{FF2B5EF4-FFF2-40B4-BE49-F238E27FC236}">
              <a16:creationId xmlns:a16="http://schemas.microsoft.com/office/drawing/2014/main" id="{00000000-0008-0000-0800-000005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76" name="TextBox 4539">
          <a:extLst>
            <a:ext uri="{FF2B5EF4-FFF2-40B4-BE49-F238E27FC236}">
              <a16:creationId xmlns:a16="http://schemas.microsoft.com/office/drawing/2014/main" id="{00000000-0008-0000-0800-000006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77" name="TextBox 1">
          <a:extLst>
            <a:ext uri="{FF2B5EF4-FFF2-40B4-BE49-F238E27FC236}">
              <a16:creationId xmlns:a16="http://schemas.microsoft.com/office/drawing/2014/main" id="{00000000-0008-0000-0800-000007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78" name="TextBox 4541">
          <a:extLst>
            <a:ext uri="{FF2B5EF4-FFF2-40B4-BE49-F238E27FC236}">
              <a16:creationId xmlns:a16="http://schemas.microsoft.com/office/drawing/2014/main" id="{00000000-0008-0000-0800-000008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79" name="TextBox 1">
          <a:extLst>
            <a:ext uri="{FF2B5EF4-FFF2-40B4-BE49-F238E27FC236}">
              <a16:creationId xmlns:a16="http://schemas.microsoft.com/office/drawing/2014/main" id="{00000000-0008-0000-0800-000009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80" name="TextBox 4543">
          <a:extLst>
            <a:ext uri="{FF2B5EF4-FFF2-40B4-BE49-F238E27FC236}">
              <a16:creationId xmlns:a16="http://schemas.microsoft.com/office/drawing/2014/main" id="{00000000-0008-0000-0800-00000A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81" name="TextBox 1">
          <a:extLst>
            <a:ext uri="{FF2B5EF4-FFF2-40B4-BE49-F238E27FC236}">
              <a16:creationId xmlns:a16="http://schemas.microsoft.com/office/drawing/2014/main" id="{00000000-0008-0000-0800-00000B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82" name="TextBox 4545">
          <a:extLst>
            <a:ext uri="{FF2B5EF4-FFF2-40B4-BE49-F238E27FC236}">
              <a16:creationId xmlns:a16="http://schemas.microsoft.com/office/drawing/2014/main" id="{00000000-0008-0000-0800-00000C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83" name="TextBox 1">
          <a:extLst>
            <a:ext uri="{FF2B5EF4-FFF2-40B4-BE49-F238E27FC236}">
              <a16:creationId xmlns:a16="http://schemas.microsoft.com/office/drawing/2014/main" id="{00000000-0008-0000-0800-00000D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84" name="TextBox 4547">
          <a:extLst>
            <a:ext uri="{FF2B5EF4-FFF2-40B4-BE49-F238E27FC236}">
              <a16:creationId xmlns:a16="http://schemas.microsoft.com/office/drawing/2014/main" id="{00000000-0008-0000-0800-00000E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85" name="TextBox 1">
          <a:extLst>
            <a:ext uri="{FF2B5EF4-FFF2-40B4-BE49-F238E27FC236}">
              <a16:creationId xmlns:a16="http://schemas.microsoft.com/office/drawing/2014/main" id="{00000000-0008-0000-0800-00000F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86" name="TextBox 4549">
          <a:extLst>
            <a:ext uri="{FF2B5EF4-FFF2-40B4-BE49-F238E27FC236}">
              <a16:creationId xmlns:a16="http://schemas.microsoft.com/office/drawing/2014/main" id="{00000000-0008-0000-0800-000010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87" name="TextBox 1">
          <a:extLst>
            <a:ext uri="{FF2B5EF4-FFF2-40B4-BE49-F238E27FC236}">
              <a16:creationId xmlns:a16="http://schemas.microsoft.com/office/drawing/2014/main" id="{00000000-0008-0000-0800-000011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88" name="TextBox 4551">
          <a:extLst>
            <a:ext uri="{FF2B5EF4-FFF2-40B4-BE49-F238E27FC236}">
              <a16:creationId xmlns:a16="http://schemas.microsoft.com/office/drawing/2014/main" id="{00000000-0008-0000-0800-000012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89" name="TextBox 1">
          <a:extLst>
            <a:ext uri="{FF2B5EF4-FFF2-40B4-BE49-F238E27FC236}">
              <a16:creationId xmlns:a16="http://schemas.microsoft.com/office/drawing/2014/main" id="{00000000-0008-0000-0800-000013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90" name="TextBox 4553">
          <a:extLst>
            <a:ext uri="{FF2B5EF4-FFF2-40B4-BE49-F238E27FC236}">
              <a16:creationId xmlns:a16="http://schemas.microsoft.com/office/drawing/2014/main" id="{00000000-0008-0000-0800-000014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91" name="TextBox 1">
          <a:extLst>
            <a:ext uri="{FF2B5EF4-FFF2-40B4-BE49-F238E27FC236}">
              <a16:creationId xmlns:a16="http://schemas.microsoft.com/office/drawing/2014/main" id="{00000000-0008-0000-0800-000015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92" name="TextBox 4555">
          <a:extLst>
            <a:ext uri="{FF2B5EF4-FFF2-40B4-BE49-F238E27FC236}">
              <a16:creationId xmlns:a16="http://schemas.microsoft.com/office/drawing/2014/main" id="{00000000-0008-0000-0800-000016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93" name="TextBox 1">
          <a:extLst>
            <a:ext uri="{FF2B5EF4-FFF2-40B4-BE49-F238E27FC236}">
              <a16:creationId xmlns:a16="http://schemas.microsoft.com/office/drawing/2014/main" id="{00000000-0008-0000-0800-000017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94" name="TextBox 4557">
          <a:extLst>
            <a:ext uri="{FF2B5EF4-FFF2-40B4-BE49-F238E27FC236}">
              <a16:creationId xmlns:a16="http://schemas.microsoft.com/office/drawing/2014/main" id="{00000000-0008-0000-0800-000018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95" name="TextBox 1">
          <a:extLst>
            <a:ext uri="{FF2B5EF4-FFF2-40B4-BE49-F238E27FC236}">
              <a16:creationId xmlns:a16="http://schemas.microsoft.com/office/drawing/2014/main" id="{00000000-0008-0000-0800-000019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96" name="TextBox 4559">
          <a:extLst>
            <a:ext uri="{FF2B5EF4-FFF2-40B4-BE49-F238E27FC236}">
              <a16:creationId xmlns:a16="http://schemas.microsoft.com/office/drawing/2014/main" id="{00000000-0008-0000-0800-00001A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597" name="TextBox 1">
          <a:extLst>
            <a:ext uri="{FF2B5EF4-FFF2-40B4-BE49-F238E27FC236}">
              <a16:creationId xmlns:a16="http://schemas.microsoft.com/office/drawing/2014/main" id="{00000000-0008-0000-0800-00001B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98" name="TextBox 4561">
          <a:extLst>
            <a:ext uri="{FF2B5EF4-FFF2-40B4-BE49-F238E27FC236}">
              <a16:creationId xmlns:a16="http://schemas.microsoft.com/office/drawing/2014/main" id="{00000000-0008-0000-0800-00001C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599" name="TextBox 1">
          <a:extLst>
            <a:ext uri="{FF2B5EF4-FFF2-40B4-BE49-F238E27FC236}">
              <a16:creationId xmlns:a16="http://schemas.microsoft.com/office/drawing/2014/main" id="{00000000-0008-0000-0800-00001D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600" name="TextBox 4563">
          <a:extLst>
            <a:ext uri="{FF2B5EF4-FFF2-40B4-BE49-F238E27FC236}">
              <a16:creationId xmlns:a16="http://schemas.microsoft.com/office/drawing/2014/main" id="{00000000-0008-0000-0800-00001E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601" name="TextBox 1">
          <a:extLst>
            <a:ext uri="{FF2B5EF4-FFF2-40B4-BE49-F238E27FC236}">
              <a16:creationId xmlns:a16="http://schemas.microsoft.com/office/drawing/2014/main" id="{00000000-0008-0000-0800-00001F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602" name="TextBox 4565">
          <a:extLst>
            <a:ext uri="{FF2B5EF4-FFF2-40B4-BE49-F238E27FC236}">
              <a16:creationId xmlns:a16="http://schemas.microsoft.com/office/drawing/2014/main" id="{00000000-0008-0000-0800-000020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603" name="TextBox 1">
          <a:extLst>
            <a:ext uri="{FF2B5EF4-FFF2-40B4-BE49-F238E27FC236}">
              <a16:creationId xmlns:a16="http://schemas.microsoft.com/office/drawing/2014/main" id="{00000000-0008-0000-0800-000021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604" name="TextBox 4567">
          <a:extLst>
            <a:ext uri="{FF2B5EF4-FFF2-40B4-BE49-F238E27FC236}">
              <a16:creationId xmlns:a16="http://schemas.microsoft.com/office/drawing/2014/main" id="{00000000-0008-0000-0800-000022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605" name="TextBox 1">
          <a:extLst>
            <a:ext uri="{FF2B5EF4-FFF2-40B4-BE49-F238E27FC236}">
              <a16:creationId xmlns:a16="http://schemas.microsoft.com/office/drawing/2014/main" id="{00000000-0008-0000-0800-000023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606" name="TextBox 4569">
          <a:extLst>
            <a:ext uri="{FF2B5EF4-FFF2-40B4-BE49-F238E27FC236}">
              <a16:creationId xmlns:a16="http://schemas.microsoft.com/office/drawing/2014/main" id="{00000000-0008-0000-0800-000024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607" name="TextBox 1">
          <a:extLst>
            <a:ext uri="{FF2B5EF4-FFF2-40B4-BE49-F238E27FC236}">
              <a16:creationId xmlns:a16="http://schemas.microsoft.com/office/drawing/2014/main" id="{00000000-0008-0000-0800-000025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608" name="TextBox 4571">
          <a:extLst>
            <a:ext uri="{FF2B5EF4-FFF2-40B4-BE49-F238E27FC236}">
              <a16:creationId xmlns:a16="http://schemas.microsoft.com/office/drawing/2014/main" id="{00000000-0008-0000-0800-000026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609" name="TextBox 1">
          <a:extLst>
            <a:ext uri="{FF2B5EF4-FFF2-40B4-BE49-F238E27FC236}">
              <a16:creationId xmlns:a16="http://schemas.microsoft.com/office/drawing/2014/main" id="{00000000-0008-0000-0800-000027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610" name="TextBox 4573">
          <a:extLst>
            <a:ext uri="{FF2B5EF4-FFF2-40B4-BE49-F238E27FC236}">
              <a16:creationId xmlns:a16="http://schemas.microsoft.com/office/drawing/2014/main" id="{00000000-0008-0000-0800-000028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611" name="TextBox 1">
          <a:extLst>
            <a:ext uri="{FF2B5EF4-FFF2-40B4-BE49-F238E27FC236}">
              <a16:creationId xmlns:a16="http://schemas.microsoft.com/office/drawing/2014/main" id="{00000000-0008-0000-0800-000029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612" name="TextBox 4575">
          <a:extLst>
            <a:ext uri="{FF2B5EF4-FFF2-40B4-BE49-F238E27FC236}">
              <a16:creationId xmlns:a16="http://schemas.microsoft.com/office/drawing/2014/main" id="{00000000-0008-0000-0800-00002A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41301"/>
    <xdr:sp macro="" textlink="">
      <xdr:nvSpPr>
        <xdr:cNvPr id="2613" name="TextBox 1">
          <a:extLst>
            <a:ext uri="{FF2B5EF4-FFF2-40B4-BE49-F238E27FC236}">
              <a16:creationId xmlns:a16="http://schemas.microsoft.com/office/drawing/2014/main" id="{00000000-0008-0000-0800-00002B2E0000}"/>
            </a:ext>
          </a:extLst>
        </xdr:cNvPr>
        <xdr:cNvSpPr txBox="1">
          <a:spLocks noChangeArrowheads="1"/>
        </xdr:cNvSpPr>
      </xdr:nvSpPr>
      <xdr:spPr bwMode="auto">
        <a:xfrm>
          <a:off x="1704975"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614" name="TextBox 4577">
          <a:extLst>
            <a:ext uri="{FF2B5EF4-FFF2-40B4-BE49-F238E27FC236}">
              <a16:creationId xmlns:a16="http://schemas.microsoft.com/office/drawing/2014/main" id="{00000000-0008-0000-0800-00002C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615" name="TextBox 1">
          <a:extLst>
            <a:ext uri="{FF2B5EF4-FFF2-40B4-BE49-F238E27FC236}">
              <a16:creationId xmlns:a16="http://schemas.microsoft.com/office/drawing/2014/main" id="{00000000-0008-0000-0800-00002D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616" name="TextBox 4579">
          <a:extLst>
            <a:ext uri="{FF2B5EF4-FFF2-40B4-BE49-F238E27FC236}">
              <a16:creationId xmlns:a16="http://schemas.microsoft.com/office/drawing/2014/main" id="{00000000-0008-0000-0800-00002E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41301"/>
    <xdr:sp macro="" textlink="">
      <xdr:nvSpPr>
        <xdr:cNvPr id="2617" name="TextBox 1">
          <a:extLst>
            <a:ext uri="{FF2B5EF4-FFF2-40B4-BE49-F238E27FC236}">
              <a16:creationId xmlns:a16="http://schemas.microsoft.com/office/drawing/2014/main" id="{00000000-0008-0000-0800-00002F2E0000}"/>
            </a:ext>
          </a:extLst>
        </xdr:cNvPr>
        <xdr:cNvSpPr txBox="1">
          <a:spLocks noChangeArrowheads="1"/>
        </xdr:cNvSpPr>
      </xdr:nvSpPr>
      <xdr:spPr bwMode="auto">
        <a:xfrm>
          <a:off x="1704975"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618" name="TextBox 4581">
          <a:extLst>
            <a:ext uri="{FF2B5EF4-FFF2-40B4-BE49-F238E27FC236}">
              <a16:creationId xmlns:a16="http://schemas.microsoft.com/office/drawing/2014/main" id="{00000000-0008-0000-0800-0000302E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619" name="TextBox 1">
          <a:extLst>
            <a:ext uri="{FF2B5EF4-FFF2-40B4-BE49-F238E27FC236}">
              <a16:creationId xmlns:a16="http://schemas.microsoft.com/office/drawing/2014/main" id="{00000000-0008-0000-0800-0000312E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620" name="TextBox 4583">
          <a:extLst>
            <a:ext uri="{FF2B5EF4-FFF2-40B4-BE49-F238E27FC236}">
              <a16:creationId xmlns:a16="http://schemas.microsoft.com/office/drawing/2014/main" id="{00000000-0008-0000-0800-0000322E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76200" cy="231776"/>
    <xdr:sp macro="" textlink="">
      <xdr:nvSpPr>
        <xdr:cNvPr id="2621" name="TextBox 1">
          <a:extLst>
            <a:ext uri="{FF2B5EF4-FFF2-40B4-BE49-F238E27FC236}">
              <a16:creationId xmlns:a16="http://schemas.microsoft.com/office/drawing/2014/main" id="{00000000-0008-0000-0800-0000332E0000}"/>
            </a:ext>
          </a:extLst>
        </xdr:cNvPr>
        <xdr:cNvSpPr txBox="1">
          <a:spLocks noChangeArrowheads="1"/>
        </xdr:cNvSpPr>
      </xdr:nvSpPr>
      <xdr:spPr bwMode="auto">
        <a:xfrm>
          <a:off x="1704975"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622" name="TextBox 4585">
          <a:extLst>
            <a:ext uri="{FF2B5EF4-FFF2-40B4-BE49-F238E27FC236}">
              <a16:creationId xmlns:a16="http://schemas.microsoft.com/office/drawing/2014/main" id="{00000000-0008-0000-0800-0000342E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623" name="TextBox 1">
          <a:extLst>
            <a:ext uri="{FF2B5EF4-FFF2-40B4-BE49-F238E27FC236}">
              <a16:creationId xmlns:a16="http://schemas.microsoft.com/office/drawing/2014/main" id="{00000000-0008-0000-0800-0000352E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624" name="TextBox 4587">
          <a:extLst>
            <a:ext uri="{FF2B5EF4-FFF2-40B4-BE49-F238E27FC236}">
              <a16:creationId xmlns:a16="http://schemas.microsoft.com/office/drawing/2014/main" id="{00000000-0008-0000-0800-0000362E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104775</xdr:rowOff>
    </xdr:from>
    <xdr:ext cx="66675" cy="231776"/>
    <xdr:sp macro="" textlink="">
      <xdr:nvSpPr>
        <xdr:cNvPr id="2625" name="TextBox 1">
          <a:extLst>
            <a:ext uri="{FF2B5EF4-FFF2-40B4-BE49-F238E27FC236}">
              <a16:creationId xmlns:a16="http://schemas.microsoft.com/office/drawing/2014/main" id="{00000000-0008-0000-0800-0000372E0000}"/>
            </a:ext>
          </a:extLst>
        </xdr:cNvPr>
        <xdr:cNvSpPr txBox="1">
          <a:spLocks noChangeArrowheads="1"/>
        </xdr:cNvSpPr>
      </xdr:nvSpPr>
      <xdr:spPr bwMode="auto">
        <a:xfrm>
          <a:off x="1704975"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5</xdr:col>
      <xdr:colOff>904875</xdr:colOff>
      <xdr:row>87</xdr:row>
      <xdr:rowOff>0</xdr:rowOff>
    </xdr:from>
    <xdr:to>
      <xdr:col>6</xdr:col>
      <xdr:colOff>19050</xdr:colOff>
      <xdr:row>87</xdr:row>
      <xdr:rowOff>0</xdr:rowOff>
    </xdr:to>
    <xdr:sp macro="" textlink="">
      <xdr:nvSpPr>
        <xdr:cNvPr id="2626" name="TextBox 1630">
          <a:extLst>
            <a:ext uri="{FF2B5EF4-FFF2-40B4-BE49-F238E27FC236}">
              <a16:creationId xmlns:a16="http://schemas.microsoft.com/office/drawing/2014/main" id="{00000000-0008-0000-0800-0000382E0000}"/>
            </a:ext>
          </a:extLst>
        </xdr:cNvPr>
        <xdr:cNvSpPr txBox="1">
          <a:spLocks noChangeArrowheads="1"/>
        </xdr:cNvSpPr>
      </xdr:nvSpPr>
      <xdr:spPr bwMode="auto">
        <a:xfrm>
          <a:off x="3657600" y="1657350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38100</xdr:colOff>
      <xdr:row>87</xdr:row>
      <xdr:rowOff>0</xdr:rowOff>
    </xdr:from>
    <xdr:ext cx="133350" cy="161925"/>
    <xdr:sp macro="" textlink="">
      <xdr:nvSpPr>
        <xdr:cNvPr id="2627" name="TextBox 1633">
          <a:extLst>
            <a:ext uri="{FF2B5EF4-FFF2-40B4-BE49-F238E27FC236}">
              <a16:creationId xmlns:a16="http://schemas.microsoft.com/office/drawing/2014/main" id="{00000000-0008-0000-0800-0000392E0000}"/>
            </a:ext>
          </a:extLst>
        </xdr:cNvPr>
        <xdr:cNvSpPr txBox="1">
          <a:spLocks noChangeArrowheads="1"/>
        </xdr:cNvSpPr>
      </xdr:nvSpPr>
      <xdr:spPr bwMode="auto">
        <a:xfrm>
          <a:off x="3695700" y="165735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161925"/>
    <xdr:sp macro="" textlink="">
      <xdr:nvSpPr>
        <xdr:cNvPr id="2628" name="TextBox 1634">
          <a:extLst>
            <a:ext uri="{FF2B5EF4-FFF2-40B4-BE49-F238E27FC236}">
              <a16:creationId xmlns:a16="http://schemas.microsoft.com/office/drawing/2014/main" id="{00000000-0008-0000-0800-00003A2E0000}"/>
            </a:ext>
          </a:extLst>
        </xdr:cNvPr>
        <xdr:cNvSpPr txBox="1">
          <a:spLocks noChangeArrowheads="1"/>
        </xdr:cNvSpPr>
      </xdr:nvSpPr>
      <xdr:spPr bwMode="auto">
        <a:xfrm>
          <a:off x="3695700" y="165735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133350" cy="161925"/>
    <xdr:sp macro="" textlink="">
      <xdr:nvSpPr>
        <xdr:cNvPr id="2629" name="TextBox 1635">
          <a:extLst>
            <a:ext uri="{FF2B5EF4-FFF2-40B4-BE49-F238E27FC236}">
              <a16:creationId xmlns:a16="http://schemas.microsoft.com/office/drawing/2014/main" id="{00000000-0008-0000-0800-00003B2E0000}"/>
            </a:ext>
          </a:extLst>
        </xdr:cNvPr>
        <xdr:cNvSpPr txBox="1">
          <a:spLocks noChangeArrowheads="1"/>
        </xdr:cNvSpPr>
      </xdr:nvSpPr>
      <xdr:spPr bwMode="auto">
        <a:xfrm>
          <a:off x="3695700" y="165735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30" name="TextBox 1636">
          <a:extLst>
            <a:ext uri="{FF2B5EF4-FFF2-40B4-BE49-F238E27FC236}">
              <a16:creationId xmlns:a16="http://schemas.microsoft.com/office/drawing/2014/main" id="{00000000-0008-0000-0800-00003C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31" name="TextBox 1">
          <a:extLst>
            <a:ext uri="{FF2B5EF4-FFF2-40B4-BE49-F238E27FC236}">
              <a16:creationId xmlns:a16="http://schemas.microsoft.com/office/drawing/2014/main" id="{00000000-0008-0000-0800-00003D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32" name="TextBox 1638">
          <a:extLst>
            <a:ext uri="{FF2B5EF4-FFF2-40B4-BE49-F238E27FC236}">
              <a16:creationId xmlns:a16="http://schemas.microsoft.com/office/drawing/2014/main" id="{00000000-0008-0000-0800-00003E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33" name="TextBox 1639">
          <a:extLst>
            <a:ext uri="{FF2B5EF4-FFF2-40B4-BE49-F238E27FC236}">
              <a16:creationId xmlns:a16="http://schemas.microsoft.com/office/drawing/2014/main" id="{00000000-0008-0000-0800-00003F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34" name="TextBox 1640">
          <a:extLst>
            <a:ext uri="{FF2B5EF4-FFF2-40B4-BE49-F238E27FC236}">
              <a16:creationId xmlns:a16="http://schemas.microsoft.com/office/drawing/2014/main" id="{00000000-0008-0000-0800-000040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35" name="TextBox 1641">
          <a:extLst>
            <a:ext uri="{FF2B5EF4-FFF2-40B4-BE49-F238E27FC236}">
              <a16:creationId xmlns:a16="http://schemas.microsoft.com/office/drawing/2014/main" id="{00000000-0008-0000-0800-000041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36" name="TextBox 1">
          <a:extLst>
            <a:ext uri="{FF2B5EF4-FFF2-40B4-BE49-F238E27FC236}">
              <a16:creationId xmlns:a16="http://schemas.microsoft.com/office/drawing/2014/main" id="{00000000-0008-0000-0800-000042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37" name="TextBox 1643">
          <a:extLst>
            <a:ext uri="{FF2B5EF4-FFF2-40B4-BE49-F238E27FC236}">
              <a16:creationId xmlns:a16="http://schemas.microsoft.com/office/drawing/2014/main" id="{00000000-0008-0000-0800-000043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38" name="TextBox 1644">
          <a:extLst>
            <a:ext uri="{FF2B5EF4-FFF2-40B4-BE49-F238E27FC236}">
              <a16:creationId xmlns:a16="http://schemas.microsoft.com/office/drawing/2014/main" id="{00000000-0008-0000-0800-000044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39" name="TextBox 1">
          <a:extLst>
            <a:ext uri="{FF2B5EF4-FFF2-40B4-BE49-F238E27FC236}">
              <a16:creationId xmlns:a16="http://schemas.microsoft.com/office/drawing/2014/main" id="{00000000-0008-0000-0800-000045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40" name="TextBox 1646">
          <a:extLst>
            <a:ext uri="{FF2B5EF4-FFF2-40B4-BE49-F238E27FC236}">
              <a16:creationId xmlns:a16="http://schemas.microsoft.com/office/drawing/2014/main" id="{00000000-0008-0000-0800-000046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41" name="TextBox 1647">
          <a:extLst>
            <a:ext uri="{FF2B5EF4-FFF2-40B4-BE49-F238E27FC236}">
              <a16:creationId xmlns:a16="http://schemas.microsoft.com/office/drawing/2014/main" id="{00000000-0008-0000-0800-000047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42" name="TextBox 1648">
          <a:extLst>
            <a:ext uri="{FF2B5EF4-FFF2-40B4-BE49-F238E27FC236}">
              <a16:creationId xmlns:a16="http://schemas.microsoft.com/office/drawing/2014/main" id="{00000000-0008-0000-0800-000048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43" name="TextBox 1649">
          <a:extLst>
            <a:ext uri="{FF2B5EF4-FFF2-40B4-BE49-F238E27FC236}">
              <a16:creationId xmlns:a16="http://schemas.microsoft.com/office/drawing/2014/main" id="{00000000-0008-0000-0800-000049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44" name="TextBox 1">
          <a:extLst>
            <a:ext uri="{FF2B5EF4-FFF2-40B4-BE49-F238E27FC236}">
              <a16:creationId xmlns:a16="http://schemas.microsoft.com/office/drawing/2014/main" id="{00000000-0008-0000-0800-00004A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45" name="TextBox 1651">
          <a:extLst>
            <a:ext uri="{FF2B5EF4-FFF2-40B4-BE49-F238E27FC236}">
              <a16:creationId xmlns:a16="http://schemas.microsoft.com/office/drawing/2014/main" id="{00000000-0008-0000-0800-00004B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46" name="TextBox 1652">
          <a:extLst>
            <a:ext uri="{FF2B5EF4-FFF2-40B4-BE49-F238E27FC236}">
              <a16:creationId xmlns:a16="http://schemas.microsoft.com/office/drawing/2014/main" id="{00000000-0008-0000-0800-00004C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47" name="TextBox 1">
          <a:extLst>
            <a:ext uri="{FF2B5EF4-FFF2-40B4-BE49-F238E27FC236}">
              <a16:creationId xmlns:a16="http://schemas.microsoft.com/office/drawing/2014/main" id="{00000000-0008-0000-0800-00004D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48" name="TextBox 1654">
          <a:extLst>
            <a:ext uri="{FF2B5EF4-FFF2-40B4-BE49-F238E27FC236}">
              <a16:creationId xmlns:a16="http://schemas.microsoft.com/office/drawing/2014/main" id="{00000000-0008-0000-0800-00004E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49" name="TextBox 1655">
          <a:extLst>
            <a:ext uri="{FF2B5EF4-FFF2-40B4-BE49-F238E27FC236}">
              <a16:creationId xmlns:a16="http://schemas.microsoft.com/office/drawing/2014/main" id="{00000000-0008-0000-0800-00004F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50" name="TextBox 1656">
          <a:extLst>
            <a:ext uri="{FF2B5EF4-FFF2-40B4-BE49-F238E27FC236}">
              <a16:creationId xmlns:a16="http://schemas.microsoft.com/office/drawing/2014/main" id="{00000000-0008-0000-0800-000050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51" name="TextBox 1657">
          <a:extLst>
            <a:ext uri="{FF2B5EF4-FFF2-40B4-BE49-F238E27FC236}">
              <a16:creationId xmlns:a16="http://schemas.microsoft.com/office/drawing/2014/main" id="{00000000-0008-0000-0800-000051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52" name="TextBox 1">
          <a:extLst>
            <a:ext uri="{FF2B5EF4-FFF2-40B4-BE49-F238E27FC236}">
              <a16:creationId xmlns:a16="http://schemas.microsoft.com/office/drawing/2014/main" id="{00000000-0008-0000-0800-000052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87</xdr:row>
      <xdr:rowOff>0</xdr:rowOff>
    </xdr:from>
    <xdr:ext cx="76200" cy="161925"/>
    <xdr:sp macro="" textlink="">
      <xdr:nvSpPr>
        <xdr:cNvPr id="2653" name="TextBox 1659">
          <a:extLst>
            <a:ext uri="{FF2B5EF4-FFF2-40B4-BE49-F238E27FC236}">
              <a16:creationId xmlns:a16="http://schemas.microsoft.com/office/drawing/2014/main" id="{00000000-0008-0000-0800-0000532E0000}"/>
            </a:ext>
          </a:extLst>
        </xdr:cNvPr>
        <xdr:cNvSpPr txBox="1">
          <a:spLocks noChangeArrowheads="1"/>
        </xdr:cNvSpPr>
      </xdr:nvSpPr>
      <xdr:spPr bwMode="auto">
        <a:xfrm>
          <a:off x="3695700" y="16573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54" name="TextBox 5343">
          <a:extLst>
            <a:ext uri="{FF2B5EF4-FFF2-40B4-BE49-F238E27FC236}">
              <a16:creationId xmlns:a16="http://schemas.microsoft.com/office/drawing/2014/main" id="{00000000-0008-0000-0800-000054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55" name="TextBox 5344">
          <a:extLst>
            <a:ext uri="{FF2B5EF4-FFF2-40B4-BE49-F238E27FC236}">
              <a16:creationId xmlns:a16="http://schemas.microsoft.com/office/drawing/2014/main" id="{00000000-0008-0000-0800-000055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56" name="TextBox 5345">
          <a:extLst>
            <a:ext uri="{FF2B5EF4-FFF2-40B4-BE49-F238E27FC236}">
              <a16:creationId xmlns:a16="http://schemas.microsoft.com/office/drawing/2014/main" id="{00000000-0008-0000-0800-000056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57" name="TextBox 5346">
          <a:extLst>
            <a:ext uri="{FF2B5EF4-FFF2-40B4-BE49-F238E27FC236}">
              <a16:creationId xmlns:a16="http://schemas.microsoft.com/office/drawing/2014/main" id="{00000000-0008-0000-0800-000057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58" name="TextBox 5347">
          <a:extLst>
            <a:ext uri="{FF2B5EF4-FFF2-40B4-BE49-F238E27FC236}">
              <a16:creationId xmlns:a16="http://schemas.microsoft.com/office/drawing/2014/main" id="{00000000-0008-0000-0800-000058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59" name="TextBox 5348">
          <a:extLst>
            <a:ext uri="{FF2B5EF4-FFF2-40B4-BE49-F238E27FC236}">
              <a16:creationId xmlns:a16="http://schemas.microsoft.com/office/drawing/2014/main" id="{00000000-0008-0000-0800-000059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660" name="TextBox 5349">
          <a:extLst>
            <a:ext uri="{FF2B5EF4-FFF2-40B4-BE49-F238E27FC236}">
              <a16:creationId xmlns:a16="http://schemas.microsoft.com/office/drawing/2014/main" id="{00000000-0008-0000-0800-00005A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661" name="TextBox 5350">
          <a:extLst>
            <a:ext uri="{FF2B5EF4-FFF2-40B4-BE49-F238E27FC236}">
              <a16:creationId xmlns:a16="http://schemas.microsoft.com/office/drawing/2014/main" id="{00000000-0008-0000-0800-00005B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662" name="TextBox 5351">
          <a:extLst>
            <a:ext uri="{FF2B5EF4-FFF2-40B4-BE49-F238E27FC236}">
              <a16:creationId xmlns:a16="http://schemas.microsoft.com/office/drawing/2014/main" id="{00000000-0008-0000-0800-00005C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663" name="TextBox 5352">
          <a:extLst>
            <a:ext uri="{FF2B5EF4-FFF2-40B4-BE49-F238E27FC236}">
              <a16:creationId xmlns:a16="http://schemas.microsoft.com/office/drawing/2014/main" id="{00000000-0008-0000-0800-00005D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664" name="TextBox 5353">
          <a:extLst>
            <a:ext uri="{FF2B5EF4-FFF2-40B4-BE49-F238E27FC236}">
              <a16:creationId xmlns:a16="http://schemas.microsoft.com/office/drawing/2014/main" id="{00000000-0008-0000-0800-00005E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665" name="TextBox 5354">
          <a:extLst>
            <a:ext uri="{FF2B5EF4-FFF2-40B4-BE49-F238E27FC236}">
              <a16:creationId xmlns:a16="http://schemas.microsoft.com/office/drawing/2014/main" id="{00000000-0008-0000-0800-00005F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66" name="TextBox 4679">
          <a:extLst>
            <a:ext uri="{FF2B5EF4-FFF2-40B4-BE49-F238E27FC236}">
              <a16:creationId xmlns:a16="http://schemas.microsoft.com/office/drawing/2014/main" id="{00000000-0008-0000-0800-000060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67" name="TextBox 4680">
          <a:extLst>
            <a:ext uri="{FF2B5EF4-FFF2-40B4-BE49-F238E27FC236}">
              <a16:creationId xmlns:a16="http://schemas.microsoft.com/office/drawing/2014/main" id="{00000000-0008-0000-0800-000061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68" name="TextBox 4681">
          <a:extLst>
            <a:ext uri="{FF2B5EF4-FFF2-40B4-BE49-F238E27FC236}">
              <a16:creationId xmlns:a16="http://schemas.microsoft.com/office/drawing/2014/main" id="{00000000-0008-0000-0800-000062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69" name="TextBox 4682">
          <a:extLst>
            <a:ext uri="{FF2B5EF4-FFF2-40B4-BE49-F238E27FC236}">
              <a16:creationId xmlns:a16="http://schemas.microsoft.com/office/drawing/2014/main" id="{00000000-0008-0000-0800-000063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70" name="TextBox 4683">
          <a:extLst>
            <a:ext uri="{FF2B5EF4-FFF2-40B4-BE49-F238E27FC236}">
              <a16:creationId xmlns:a16="http://schemas.microsoft.com/office/drawing/2014/main" id="{00000000-0008-0000-0800-000064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71" name="TextBox 4684">
          <a:extLst>
            <a:ext uri="{FF2B5EF4-FFF2-40B4-BE49-F238E27FC236}">
              <a16:creationId xmlns:a16="http://schemas.microsoft.com/office/drawing/2014/main" id="{00000000-0008-0000-0800-000065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72" name="TextBox 4685">
          <a:extLst>
            <a:ext uri="{FF2B5EF4-FFF2-40B4-BE49-F238E27FC236}">
              <a16:creationId xmlns:a16="http://schemas.microsoft.com/office/drawing/2014/main" id="{00000000-0008-0000-0800-000066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73" name="TextBox 4686">
          <a:extLst>
            <a:ext uri="{FF2B5EF4-FFF2-40B4-BE49-F238E27FC236}">
              <a16:creationId xmlns:a16="http://schemas.microsoft.com/office/drawing/2014/main" id="{00000000-0008-0000-0800-000067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74" name="TextBox 4687">
          <a:extLst>
            <a:ext uri="{FF2B5EF4-FFF2-40B4-BE49-F238E27FC236}">
              <a16:creationId xmlns:a16="http://schemas.microsoft.com/office/drawing/2014/main" id="{00000000-0008-0000-0800-000068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75" name="TextBox 4688">
          <a:extLst>
            <a:ext uri="{FF2B5EF4-FFF2-40B4-BE49-F238E27FC236}">
              <a16:creationId xmlns:a16="http://schemas.microsoft.com/office/drawing/2014/main" id="{00000000-0008-0000-0800-000069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76" name="TextBox 4689">
          <a:extLst>
            <a:ext uri="{FF2B5EF4-FFF2-40B4-BE49-F238E27FC236}">
              <a16:creationId xmlns:a16="http://schemas.microsoft.com/office/drawing/2014/main" id="{00000000-0008-0000-0800-00006A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77" name="TextBox 4690">
          <a:extLst>
            <a:ext uri="{FF2B5EF4-FFF2-40B4-BE49-F238E27FC236}">
              <a16:creationId xmlns:a16="http://schemas.microsoft.com/office/drawing/2014/main" id="{00000000-0008-0000-0800-00006B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78" name="TextBox 4637">
          <a:extLst>
            <a:ext uri="{FF2B5EF4-FFF2-40B4-BE49-F238E27FC236}">
              <a16:creationId xmlns:a16="http://schemas.microsoft.com/office/drawing/2014/main" id="{00000000-0008-0000-0800-00006C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79" name="TextBox 4638">
          <a:extLst>
            <a:ext uri="{FF2B5EF4-FFF2-40B4-BE49-F238E27FC236}">
              <a16:creationId xmlns:a16="http://schemas.microsoft.com/office/drawing/2014/main" id="{00000000-0008-0000-0800-00006D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80" name="TextBox 4639">
          <a:extLst>
            <a:ext uri="{FF2B5EF4-FFF2-40B4-BE49-F238E27FC236}">
              <a16:creationId xmlns:a16="http://schemas.microsoft.com/office/drawing/2014/main" id="{00000000-0008-0000-0800-00006E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81" name="TextBox 4640">
          <a:extLst>
            <a:ext uri="{FF2B5EF4-FFF2-40B4-BE49-F238E27FC236}">
              <a16:creationId xmlns:a16="http://schemas.microsoft.com/office/drawing/2014/main" id="{00000000-0008-0000-0800-00006F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82" name="TextBox 4641">
          <a:extLst>
            <a:ext uri="{FF2B5EF4-FFF2-40B4-BE49-F238E27FC236}">
              <a16:creationId xmlns:a16="http://schemas.microsoft.com/office/drawing/2014/main" id="{00000000-0008-0000-0800-000070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683" name="TextBox 4642">
          <a:extLst>
            <a:ext uri="{FF2B5EF4-FFF2-40B4-BE49-F238E27FC236}">
              <a16:creationId xmlns:a16="http://schemas.microsoft.com/office/drawing/2014/main" id="{00000000-0008-0000-0800-000071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84" name="TextBox 4643">
          <a:extLst>
            <a:ext uri="{FF2B5EF4-FFF2-40B4-BE49-F238E27FC236}">
              <a16:creationId xmlns:a16="http://schemas.microsoft.com/office/drawing/2014/main" id="{00000000-0008-0000-0800-000072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85" name="TextBox 4644">
          <a:extLst>
            <a:ext uri="{FF2B5EF4-FFF2-40B4-BE49-F238E27FC236}">
              <a16:creationId xmlns:a16="http://schemas.microsoft.com/office/drawing/2014/main" id="{00000000-0008-0000-0800-000073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86" name="TextBox 4645">
          <a:extLst>
            <a:ext uri="{FF2B5EF4-FFF2-40B4-BE49-F238E27FC236}">
              <a16:creationId xmlns:a16="http://schemas.microsoft.com/office/drawing/2014/main" id="{00000000-0008-0000-0800-000074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87" name="TextBox 4646">
          <a:extLst>
            <a:ext uri="{FF2B5EF4-FFF2-40B4-BE49-F238E27FC236}">
              <a16:creationId xmlns:a16="http://schemas.microsoft.com/office/drawing/2014/main" id="{00000000-0008-0000-0800-000075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88" name="TextBox 4647">
          <a:extLst>
            <a:ext uri="{FF2B5EF4-FFF2-40B4-BE49-F238E27FC236}">
              <a16:creationId xmlns:a16="http://schemas.microsoft.com/office/drawing/2014/main" id="{00000000-0008-0000-0800-000076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689" name="TextBox 4648">
          <a:extLst>
            <a:ext uri="{FF2B5EF4-FFF2-40B4-BE49-F238E27FC236}">
              <a16:creationId xmlns:a16="http://schemas.microsoft.com/office/drawing/2014/main" id="{00000000-0008-0000-0800-000077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90" name="TextBox 5379">
          <a:extLst>
            <a:ext uri="{FF2B5EF4-FFF2-40B4-BE49-F238E27FC236}">
              <a16:creationId xmlns:a16="http://schemas.microsoft.com/office/drawing/2014/main" id="{00000000-0008-0000-0800-000078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91" name="TextBox 5380">
          <a:extLst>
            <a:ext uri="{FF2B5EF4-FFF2-40B4-BE49-F238E27FC236}">
              <a16:creationId xmlns:a16="http://schemas.microsoft.com/office/drawing/2014/main" id="{00000000-0008-0000-0800-000079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92" name="TextBox 5381">
          <a:extLst>
            <a:ext uri="{FF2B5EF4-FFF2-40B4-BE49-F238E27FC236}">
              <a16:creationId xmlns:a16="http://schemas.microsoft.com/office/drawing/2014/main" id="{00000000-0008-0000-0800-00007A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93" name="TextBox 5382">
          <a:extLst>
            <a:ext uri="{FF2B5EF4-FFF2-40B4-BE49-F238E27FC236}">
              <a16:creationId xmlns:a16="http://schemas.microsoft.com/office/drawing/2014/main" id="{00000000-0008-0000-0800-00007B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94" name="TextBox 5383">
          <a:extLst>
            <a:ext uri="{FF2B5EF4-FFF2-40B4-BE49-F238E27FC236}">
              <a16:creationId xmlns:a16="http://schemas.microsoft.com/office/drawing/2014/main" id="{00000000-0008-0000-0800-00007C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186765"/>
    <xdr:sp macro="" textlink="">
      <xdr:nvSpPr>
        <xdr:cNvPr id="2695" name="TextBox 5384">
          <a:extLst>
            <a:ext uri="{FF2B5EF4-FFF2-40B4-BE49-F238E27FC236}">
              <a16:creationId xmlns:a16="http://schemas.microsoft.com/office/drawing/2014/main" id="{00000000-0008-0000-0800-00007D2E0000}"/>
            </a:ext>
          </a:extLst>
        </xdr:cNvPr>
        <xdr:cNvSpPr txBox="1">
          <a:spLocks noChangeArrowheads="1"/>
        </xdr:cNvSpPr>
      </xdr:nvSpPr>
      <xdr:spPr bwMode="auto">
        <a:xfrm>
          <a:off x="3695700" y="1431607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696" name="TextBox 5385">
          <a:extLst>
            <a:ext uri="{FF2B5EF4-FFF2-40B4-BE49-F238E27FC236}">
              <a16:creationId xmlns:a16="http://schemas.microsoft.com/office/drawing/2014/main" id="{00000000-0008-0000-0800-00007E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697" name="TextBox 5386">
          <a:extLst>
            <a:ext uri="{FF2B5EF4-FFF2-40B4-BE49-F238E27FC236}">
              <a16:creationId xmlns:a16="http://schemas.microsoft.com/office/drawing/2014/main" id="{00000000-0008-0000-0800-00007F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698" name="TextBox 5387">
          <a:extLst>
            <a:ext uri="{FF2B5EF4-FFF2-40B4-BE49-F238E27FC236}">
              <a16:creationId xmlns:a16="http://schemas.microsoft.com/office/drawing/2014/main" id="{00000000-0008-0000-0800-000080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699" name="TextBox 5388">
          <a:extLst>
            <a:ext uri="{FF2B5EF4-FFF2-40B4-BE49-F238E27FC236}">
              <a16:creationId xmlns:a16="http://schemas.microsoft.com/office/drawing/2014/main" id="{00000000-0008-0000-0800-000081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700" name="TextBox 5389">
          <a:extLst>
            <a:ext uri="{FF2B5EF4-FFF2-40B4-BE49-F238E27FC236}">
              <a16:creationId xmlns:a16="http://schemas.microsoft.com/office/drawing/2014/main" id="{00000000-0008-0000-0800-000082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85725" cy="9525"/>
    <xdr:sp macro="" textlink="">
      <xdr:nvSpPr>
        <xdr:cNvPr id="2701" name="TextBox 5390">
          <a:extLst>
            <a:ext uri="{FF2B5EF4-FFF2-40B4-BE49-F238E27FC236}">
              <a16:creationId xmlns:a16="http://schemas.microsoft.com/office/drawing/2014/main" id="{00000000-0008-0000-0800-0000832E0000}"/>
            </a:ext>
          </a:extLst>
        </xdr:cNvPr>
        <xdr:cNvSpPr txBox="1">
          <a:spLocks noChangeArrowheads="1"/>
        </xdr:cNvSpPr>
      </xdr:nvSpPr>
      <xdr:spPr bwMode="auto">
        <a:xfrm>
          <a:off x="3695700" y="1431607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02" name="TextBox 4679">
          <a:extLst>
            <a:ext uri="{FF2B5EF4-FFF2-40B4-BE49-F238E27FC236}">
              <a16:creationId xmlns:a16="http://schemas.microsoft.com/office/drawing/2014/main" id="{00000000-0008-0000-0800-000084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03" name="TextBox 4680">
          <a:extLst>
            <a:ext uri="{FF2B5EF4-FFF2-40B4-BE49-F238E27FC236}">
              <a16:creationId xmlns:a16="http://schemas.microsoft.com/office/drawing/2014/main" id="{00000000-0008-0000-0800-000085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04" name="TextBox 4681">
          <a:extLst>
            <a:ext uri="{FF2B5EF4-FFF2-40B4-BE49-F238E27FC236}">
              <a16:creationId xmlns:a16="http://schemas.microsoft.com/office/drawing/2014/main" id="{00000000-0008-0000-0800-000086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05" name="TextBox 4682">
          <a:extLst>
            <a:ext uri="{FF2B5EF4-FFF2-40B4-BE49-F238E27FC236}">
              <a16:creationId xmlns:a16="http://schemas.microsoft.com/office/drawing/2014/main" id="{00000000-0008-0000-0800-000087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06" name="TextBox 4683">
          <a:extLst>
            <a:ext uri="{FF2B5EF4-FFF2-40B4-BE49-F238E27FC236}">
              <a16:creationId xmlns:a16="http://schemas.microsoft.com/office/drawing/2014/main" id="{00000000-0008-0000-0800-000088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07" name="TextBox 4684">
          <a:extLst>
            <a:ext uri="{FF2B5EF4-FFF2-40B4-BE49-F238E27FC236}">
              <a16:creationId xmlns:a16="http://schemas.microsoft.com/office/drawing/2014/main" id="{00000000-0008-0000-0800-000089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08" name="TextBox 4685">
          <a:extLst>
            <a:ext uri="{FF2B5EF4-FFF2-40B4-BE49-F238E27FC236}">
              <a16:creationId xmlns:a16="http://schemas.microsoft.com/office/drawing/2014/main" id="{00000000-0008-0000-0800-00008A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09" name="TextBox 4686">
          <a:extLst>
            <a:ext uri="{FF2B5EF4-FFF2-40B4-BE49-F238E27FC236}">
              <a16:creationId xmlns:a16="http://schemas.microsoft.com/office/drawing/2014/main" id="{00000000-0008-0000-0800-00008B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10" name="TextBox 4687">
          <a:extLst>
            <a:ext uri="{FF2B5EF4-FFF2-40B4-BE49-F238E27FC236}">
              <a16:creationId xmlns:a16="http://schemas.microsoft.com/office/drawing/2014/main" id="{00000000-0008-0000-0800-00008C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11" name="TextBox 4688">
          <a:extLst>
            <a:ext uri="{FF2B5EF4-FFF2-40B4-BE49-F238E27FC236}">
              <a16:creationId xmlns:a16="http://schemas.microsoft.com/office/drawing/2014/main" id="{00000000-0008-0000-0800-00008D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12" name="TextBox 4689">
          <a:extLst>
            <a:ext uri="{FF2B5EF4-FFF2-40B4-BE49-F238E27FC236}">
              <a16:creationId xmlns:a16="http://schemas.microsoft.com/office/drawing/2014/main" id="{00000000-0008-0000-0800-00008E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13" name="TextBox 4690">
          <a:extLst>
            <a:ext uri="{FF2B5EF4-FFF2-40B4-BE49-F238E27FC236}">
              <a16:creationId xmlns:a16="http://schemas.microsoft.com/office/drawing/2014/main" id="{00000000-0008-0000-0800-00008F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14" name="TextBox 4637">
          <a:extLst>
            <a:ext uri="{FF2B5EF4-FFF2-40B4-BE49-F238E27FC236}">
              <a16:creationId xmlns:a16="http://schemas.microsoft.com/office/drawing/2014/main" id="{00000000-0008-0000-0800-000090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15" name="TextBox 4638">
          <a:extLst>
            <a:ext uri="{FF2B5EF4-FFF2-40B4-BE49-F238E27FC236}">
              <a16:creationId xmlns:a16="http://schemas.microsoft.com/office/drawing/2014/main" id="{00000000-0008-0000-0800-000091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16" name="TextBox 4639">
          <a:extLst>
            <a:ext uri="{FF2B5EF4-FFF2-40B4-BE49-F238E27FC236}">
              <a16:creationId xmlns:a16="http://schemas.microsoft.com/office/drawing/2014/main" id="{00000000-0008-0000-0800-000092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17" name="TextBox 4640">
          <a:extLst>
            <a:ext uri="{FF2B5EF4-FFF2-40B4-BE49-F238E27FC236}">
              <a16:creationId xmlns:a16="http://schemas.microsoft.com/office/drawing/2014/main" id="{00000000-0008-0000-0800-000093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18" name="TextBox 4641">
          <a:extLst>
            <a:ext uri="{FF2B5EF4-FFF2-40B4-BE49-F238E27FC236}">
              <a16:creationId xmlns:a16="http://schemas.microsoft.com/office/drawing/2014/main" id="{00000000-0008-0000-0800-000094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186765"/>
    <xdr:sp macro="" textlink="">
      <xdr:nvSpPr>
        <xdr:cNvPr id="2719" name="TextBox 4642">
          <a:extLst>
            <a:ext uri="{FF2B5EF4-FFF2-40B4-BE49-F238E27FC236}">
              <a16:creationId xmlns:a16="http://schemas.microsoft.com/office/drawing/2014/main" id="{00000000-0008-0000-0800-0000952E0000}"/>
            </a:ext>
          </a:extLst>
        </xdr:cNvPr>
        <xdr:cNvSpPr txBox="1">
          <a:spLocks noChangeArrowheads="1"/>
        </xdr:cNvSpPr>
      </xdr:nvSpPr>
      <xdr:spPr bwMode="auto">
        <a:xfrm>
          <a:off x="3695700" y="1431607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20" name="TextBox 4643">
          <a:extLst>
            <a:ext uri="{FF2B5EF4-FFF2-40B4-BE49-F238E27FC236}">
              <a16:creationId xmlns:a16="http://schemas.microsoft.com/office/drawing/2014/main" id="{00000000-0008-0000-0800-000096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21" name="TextBox 4644">
          <a:extLst>
            <a:ext uri="{FF2B5EF4-FFF2-40B4-BE49-F238E27FC236}">
              <a16:creationId xmlns:a16="http://schemas.microsoft.com/office/drawing/2014/main" id="{00000000-0008-0000-0800-000097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22" name="TextBox 4645">
          <a:extLst>
            <a:ext uri="{FF2B5EF4-FFF2-40B4-BE49-F238E27FC236}">
              <a16:creationId xmlns:a16="http://schemas.microsoft.com/office/drawing/2014/main" id="{00000000-0008-0000-0800-000098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23" name="TextBox 4646">
          <a:extLst>
            <a:ext uri="{FF2B5EF4-FFF2-40B4-BE49-F238E27FC236}">
              <a16:creationId xmlns:a16="http://schemas.microsoft.com/office/drawing/2014/main" id="{00000000-0008-0000-0800-000099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24" name="TextBox 4647">
          <a:extLst>
            <a:ext uri="{FF2B5EF4-FFF2-40B4-BE49-F238E27FC236}">
              <a16:creationId xmlns:a16="http://schemas.microsoft.com/office/drawing/2014/main" id="{00000000-0008-0000-0800-00009A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75</xdr:row>
      <xdr:rowOff>28575</xdr:rowOff>
    </xdr:from>
    <xdr:ext cx="57150" cy="9525"/>
    <xdr:sp macro="" textlink="">
      <xdr:nvSpPr>
        <xdr:cNvPr id="2725" name="TextBox 4648">
          <a:extLst>
            <a:ext uri="{FF2B5EF4-FFF2-40B4-BE49-F238E27FC236}">
              <a16:creationId xmlns:a16="http://schemas.microsoft.com/office/drawing/2014/main" id="{00000000-0008-0000-0800-00009B2E0000}"/>
            </a:ext>
          </a:extLst>
        </xdr:cNvPr>
        <xdr:cNvSpPr txBox="1">
          <a:spLocks noChangeArrowheads="1"/>
        </xdr:cNvSpPr>
      </xdr:nvSpPr>
      <xdr:spPr bwMode="auto">
        <a:xfrm>
          <a:off x="3695700" y="1431607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26" name="TextBox 399">
          <a:extLst>
            <a:ext uri="{FF2B5EF4-FFF2-40B4-BE49-F238E27FC236}">
              <a16:creationId xmlns:a16="http://schemas.microsoft.com/office/drawing/2014/main" id="{00000000-0008-0000-0800-00009C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27" name="TextBox 400">
          <a:extLst>
            <a:ext uri="{FF2B5EF4-FFF2-40B4-BE49-F238E27FC236}">
              <a16:creationId xmlns:a16="http://schemas.microsoft.com/office/drawing/2014/main" id="{00000000-0008-0000-0800-00009D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28" name="TextBox 401">
          <a:extLst>
            <a:ext uri="{FF2B5EF4-FFF2-40B4-BE49-F238E27FC236}">
              <a16:creationId xmlns:a16="http://schemas.microsoft.com/office/drawing/2014/main" id="{00000000-0008-0000-0800-00009E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29" name="TextBox 402">
          <a:extLst>
            <a:ext uri="{FF2B5EF4-FFF2-40B4-BE49-F238E27FC236}">
              <a16:creationId xmlns:a16="http://schemas.microsoft.com/office/drawing/2014/main" id="{00000000-0008-0000-0800-00009F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30" name="TextBox 403">
          <a:extLst>
            <a:ext uri="{FF2B5EF4-FFF2-40B4-BE49-F238E27FC236}">
              <a16:creationId xmlns:a16="http://schemas.microsoft.com/office/drawing/2014/main" id="{00000000-0008-0000-0800-0000A0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31" name="TextBox 404">
          <a:extLst>
            <a:ext uri="{FF2B5EF4-FFF2-40B4-BE49-F238E27FC236}">
              <a16:creationId xmlns:a16="http://schemas.microsoft.com/office/drawing/2014/main" id="{00000000-0008-0000-0800-0000A1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32" name="TextBox 406">
          <a:extLst>
            <a:ext uri="{FF2B5EF4-FFF2-40B4-BE49-F238E27FC236}">
              <a16:creationId xmlns:a16="http://schemas.microsoft.com/office/drawing/2014/main" id="{00000000-0008-0000-0800-0000A2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33" name="TextBox 407">
          <a:extLst>
            <a:ext uri="{FF2B5EF4-FFF2-40B4-BE49-F238E27FC236}">
              <a16:creationId xmlns:a16="http://schemas.microsoft.com/office/drawing/2014/main" id="{00000000-0008-0000-0800-0000A3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34" name="TextBox 408">
          <a:extLst>
            <a:ext uri="{FF2B5EF4-FFF2-40B4-BE49-F238E27FC236}">
              <a16:creationId xmlns:a16="http://schemas.microsoft.com/office/drawing/2014/main" id="{00000000-0008-0000-0800-0000A4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35" name="TextBox 409">
          <a:extLst>
            <a:ext uri="{FF2B5EF4-FFF2-40B4-BE49-F238E27FC236}">
              <a16:creationId xmlns:a16="http://schemas.microsoft.com/office/drawing/2014/main" id="{00000000-0008-0000-0800-0000A5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36" name="TextBox 410">
          <a:extLst>
            <a:ext uri="{FF2B5EF4-FFF2-40B4-BE49-F238E27FC236}">
              <a16:creationId xmlns:a16="http://schemas.microsoft.com/office/drawing/2014/main" id="{00000000-0008-0000-0800-0000A6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37" name="TextBox 411">
          <a:extLst>
            <a:ext uri="{FF2B5EF4-FFF2-40B4-BE49-F238E27FC236}">
              <a16:creationId xmlns:a16="http://schemas.microsoft.com/office/drawing/2014/main" id="{00000000-0008-0000-0800-0000A7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38" name="TextBox 412">
          <a:extLst>
            <a:ext uri="{FF2B5EF4-FFF2-40B4-BE49-F238E27FC236}">
              <a16:creationId xmlns:a16="http://schemas.microsoft.com/office/drawing/2014/main" id="{00000000-0008-0000-0800-0000A8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39" name="TextBox 1">
          <a:extLst>
            <a:ext uri="{FF2B5EF4-FFF2-40B4-BE49-F238E27FC236}">
              <a16:creationId xmlns:a16="http://schemas.microsoft.com/office/drawing/2014/main" id="{00000000-0008-0000-0800-0000A9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40" name="TextBox 414">
          <a:extLst>
            <a:ext uri="{FF2B5EF4-FFF2-40B4-BE49-F238E27FC236}">
              <a16:creationId xmlns:a16="http://schemas.microsoft.com/office/drawing/2014/main" id="{00000000-0008-0000-0800-0000AA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41" name="TextBox 415">
          <a:extLst>
            <a:ext uri="{FF2B5EF4-FFF2-40B4-BE49-F238E27FC236}">
              <a16:creationId xmlns:a16="http://schemas.microsoft.com/office/drawing/2014/main" id="{00000000-0008-0000-0800-0000AB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42" name="TextBox 416">
          <a:extLst>
            <a:ext uri="{FF2B5EF4-FFF2-40B4-BE49-F238E27FC236}">
              <a16:creationId xmlns:a16="http://schemas.microsoft.com/office/drawing/2014/main" id="{00000000-0008-0000-0800-0000AC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43" name="TextBox 417">
          <a:extLst>
            <a:ext uri="{FF2B5EF4-FFF2-40B4-BE49-F238E27FC236}">
              <a16:creationId xmlns:a16="http://schemas.microsoft.com/office/drawing/2014/main" id="{00000000-0008-0000-0800-0000AD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44" name="TextBox 1">
          <a:extLst>
            <a:ext uri="{FF2B5EF4-FFF2-40B4-BE49-F238E27FC236}">
              <a16:creationId xmlns:a16="http://schemas.microsoft.com/office/drawing/2014/main" id="{00000000-0008-0000-0800-0000AE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45" name="TextBox 419">
          <a:extLst>
            <a:ext uri="{FF2B5EF4-FFF2-40B4-BE49-F238E27FC236}">
              <a16:creationId xmlns:a16="http://schemas.microsoft.com/office/drawing/2014/main" id="{00000000-0008-0000-0800-0000AF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46" name="TextBox 420">
          <a:extLst>
            <a:ext uri="{FF2B5EF4-FFF2-40B4-BE49-F238E27FC236}">
              <a16:creationId xmlns:a16="http://schemas.microsoft.com/office/drawing/2014/main" id="{00000000-0008-0000-0800-0000B0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47" name="TextBox 1">
          <a:extLst>
            <a:ext uri="{FF2B5EF4-FFF2-40B4-BE49-F238E27FC236}">
              <a16:creationId xmlns:a16="http://schemas.microsoft.com/office/drawing/2014/main" id="{00000000-0008-0000-0800-0000B1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48" name="TextBox 422">
          <a:extLst>
            <a:ext uri="{FF2B5EF4-FFF2-40B4-BE49-F238E27FC236}">
              <a16:creationId xmlns:a16="http://schemas.microsoft.com/office/drawing/2014/main" id="{00000000-0008-0000-0800-0000B2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49" name="TextBox 423">
          <a:extLst>
            <a:ext uri="{FF2B5EF4-FFF2-40B4-BE49-F238E27FC236}">
              <a16:creationId xmlns:a16="http://schemas.microsoft.com/office/drawing/2014/main" id="{00000000-0008-0000-0800-0000B3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50" name="TextBox 424">
          <a:extLst>
            <a:ext uri="{FF2B5EF4-FFF2-40B4-BE49-F238E27FC236}">
              <a16:creationId xmlns:a16="http://schemas.microsoft.com/office/drawing/2014/main" id="{00000000-0008-0000-0800-0000B4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51" name="TextBox 425">
          <a:extLst>
            <a:ext uri="{FF2B5EF4-FFF2-40B4-BE49-F238E27FC236}">
              <a16:creationId xmlns:a16="http://schemas.microsoft.com/office/drawing/2014/main" id="{00000000-0008-0000-0800-0000B5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52" name="TextBox 1">
          <a:extLst>
            <a:ext uri="{FF2B5EF4-FFF2-40B4-BE49-F238E27FC236}">
              <a16:creationId xmlns:a16="http://schemas.microsoft.com/office/drawing/2014/main" id="{00000000-0008-0000-0800-0000B6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53" name="TextBox 427">
          <a:extLst>
            <a:ext uri="{FF2B5EF4-FFF2-40B4-BE49-F238E27FC236}">
              <a16:creationId xmlns:a16="http://schemas.microsoft.com/office/drawing/2014/main" id="{00000000-0008-0000-0800-0000B7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54" name="TextBox 428">
          <a:extLst>
            <a:ext uri="{FF2B5EF4-FFF2-40B4-BE49-F238E27FC236}">
              <a16:creationId xmlns:a16="http://schemas.microsoft.com/office/drawing/2014/main" id="{00000000-0008-0000-0800-0000B8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55" name="TextBox 1">
          <a:extLst>
            <a:ext uri="{FF2B5EF4-FFF2-40B4-BE49-F238E27FC236}">
              <a16:creationId xmlns:a16="http://schemas.microsoft.com/office/drawing/2014/main" id="{00000000-0008-0000-0800-0000B9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56" name="TextBox 430">
          <a:extLst>
            <a:ext uri="{FF2B5EF4-FFF2-40B4-BE49-F238E27FC236}">
              <a16:creationId xmlns:a16="http://schemas.microsoft.com/office/drawing/2014/main" id="{00000000-0008-0000-0800-0000BA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57" name="TextBox 431">
          <a:extLst>
            <a:ext uri="{FF2B5EF4-FFF2-40B4-BE49-F238E27FC236}">
              <a16:creationId xmlns:a16="http://schemas.microsoft.com/office/drawing/2014/main" id="{00000000-0008-0000-0800-0000BB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58" name="TextBox 432">
          <a:extLst>
            <a:ext uri="{FF2B5EF4-FFF2-40B4-BE49-F238E27FC236}">
              <a16:creationId xmlns:a16="http://schemas.microsoft.com/office/drawing/2014/main" id="{00000000-0008-0000-0800-0000BC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59" name="TextBox 433">
          <a:extLst>
            <a:ext uri="{FF2B5EF4-FFF2-40B4-BE49-F238E27FC236}">
              <a16:creationId xmlns:a16="http://schemas.microsoft.com/office/drawing/2014/main" id="{00000000-0008-0000-0800-0000BD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60" name="TextBox 1">
          <a:extLst>
            <a:ext uri="{FF2B5EF4-FFF2-40B4-BE49-F238E27FC236}">
              <a16:creationId xmlns:a16="http://schemas.microsoft.com/office/drawing/2014/main" id="{00000000-0008-0000-0800-0000BE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61" name="TextBox 435">
          <a:extLst>
            <a:ext uri="{FF2B5EF4-FFF2-40B4-BE49-F238E27FC236}">
              <a16:creationId xmlns:a16="http://schemas.microsoft.com/office/drawing/2014/main" id="{00000000-0008-0000-0800-0000BF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62" name="TextBox 658">
          <a:extLst>
            <a:ext uri="{FF2B5EF4-FFF2-40B4-BE49-F238E27FC236}">
              <a16:creationId xmlns:a16="http://schemas.microsoft.com/office/drawing/2014/main" id="{00000000-0008-0000-0800-0000C0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113</xdr:row>
      <xdr:rowOff>152400</xdr:rowOff>
    </xdr:from>
    <xdr:ext cx="76200" cy="47625"/>
    <xdr:sp macro="" textlink="">
      <xdr:nvSpPr>
        <xdr:cNvPr id="2763" name="TextBox 659">
          <a:extLst>
            <a:ext uri="{FF2B5EF4-FFF2-40B4-BE49-F238E27FC236}">
              <a16:creationId xmlns:a16="http://schemas.microsoft.com/office/drawing/2014/main" id="{00000000-0008-0000-0800-0000C12E0000}"/>
            </a:ext>
          </a:extLst>
        </xdr:cNvPr>
        <xdr:cNvSpPr txBox="1">
          <a:spLocks noChangeArrowheads="1"/>
        </xdr:cNvSpPr>
      </xdr:nvSpPr>
      <xdr:spPr bwMode="auto">
        <a:xfrm>
          <a:off x="3695700" y="216789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64" name="TextBox 399">
          <a:extLst>
            <a:ext uri="{FF2B5EF4-FFF2-40B4-BE49-F238E27FC236}">
              <a16:creationId xmlns:a16="http://schemas.microsoft.com/office/drawing/2014/main" id="{00000000-0008-0000-0800-0000C2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65" name="TextBox 400">
          <a:extLst>
            <a:ext uri="{FF2B5EF4-FFF2-40B4-BE49-F238E27FC236}">
              <a16:creationId xmlns:a16="http://schemas.microsoft.com/office/drawing/2014/main" id="{00000000-0008-0000-0800-0000C3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66" name="TextBox 401">
          <a:extLst>
            <a:ext uri="{FF2B5EF4-FFF2-40B4-BE49-F238E27FC236}">
              <a16:creationId xmlns:a16="http://schemas.microsoft.com/office/drawing/2014/main" id="{00000000-0008-0000-0800-0000C4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67" name="TextBox 402">
          <a:extLst>
            <a:ext uri="{FF2B5EF4-FFF2-40B4-BE49-F238E27FC236}">
              <a16:creationId xmlns:a16="http://schemas.microsoft.com/office/drawing/2014/main" id="{00000000-0008-0000-0800-0000C5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68" name="TextBox 403">
          <a:extLst>
            <a:ext uri="{FF2B5EF4-FFF2-40B4-BE49-F238E27FC236}">
              <a16:creationId xmlns:a16="http://schemas.microsoft.com/office/drawing/2014/main" id="{00000000-0008-0000-0800-0000C6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69" name="TextBox 404">
          <a:extLst>
            <a:ext uri="{FF2B5EF4-FFF2-40B4-BE49-F238E27FC236}">
              <a16:creationId xmlns:a16="http://schemas.microsoft.com/office/drawing/2014/main" id="{00000000-0008-0000-0800-0000C7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70" name="TextBox 406">
          <a:extLst>
            <a:ext uri="{FF2B5EF4-FFF2-40B4-BE49-F238E27FC236}">
              <a16:creationId xmlns:a16="http://schemas.microsoft.com/office/drawing/2014/main" id="{00000000-0008-0000-0800-0000C8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71" name="TextBox 407">
          <a:extLst>
            <a:ext uri="{FF2B5EF4-FFF2-40B4-BE49-F238E27FC236}">
              <a16:creationId xmlns:a16="http://schemas.microsoft.com/office/drawing/2014/main" id="{00000000-0008-0000-0800-0000C9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72" name="TextBox 408">
          <a:extLst>
            <a:ext uri="{FF2B5EF4-FFF2-40B4-BE49-F238E27FC236}">
              <a16:creationId xmlns:a16="http://schemas.microsoft.com/office/drawing/2014/main" id="{00000000-0008-0000-0800-0000CA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73" name="TextBox 409">
          <a:extLst>
            <a:ext uri="{FF2B5EF4-FFF2-40B4-BE49-F238E27FC236}">
              <a16:creationId xmlns:a16="http://schemas.microsoft.com/office/drawing/2014/main" id="{00000000-0008-0000-0800-0000CB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74" name="TextBox 410">
          <a:extLst>
            <a:ext uri="{FF2B5EF4-FFF2-40B4-BE49-F238E27FC236}">
              <a16:creationId xmlns:a16="http://schemas.microsoft.com/office/drawing/2014/main" id="{00000000-0008-0000-0800-0000CC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775" name="TextBox 411">
          <a:extLst>
            <a:ext uri="{FF2B5EF4-FFF2-40B4-BE49-F238E27FC236}">
              <a16:creationId xmlns:a16="http://schemas.microsoft.com/office/drawing/2014/main" id="{00000000-0008-0000-0800-0000CD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76" name="TextBox 412">
          <a:extLst>
            <a:ext uri="{FF2B5EF4-FFF2-40B4-BE49-F238E27FC236}">
              <a16:creationId xmlns:a16="http://schemas.microsoft.com/office/drawing/2014/main" id="{00000000-0008-0000-0800-0000CE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77" name="TextBox 1">
          <a:extLst>
            <a:ext uri="{FF2B5EF4-FFF2-40B4-BE49-F238E27FC236}">
              <a16:creationId xmlns:a16="http://schemas.microsoft.com/office/drawing/2014/main" id="{00000000-0008-0000-0800-0000CF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78" name="TextBox 414">
          <a:extLst>
            <a:ext uri="{FF2B5EF4-FFF2-40B4-BE49-F238E27FC236}">
              <a16:creationId xmlns:a16="http://schemas.microsoft.com/office/drawing/2014/main" id="{00000000-0008-0000-0800-0000D0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79" name="TextBox 415">
          <a:extLst>
            <a:ext uri="{FF2B5EF4-FFF2-40B4-BE49-F238E27FC236}">
              <a16:creationId xmlns:a16="http://schemas.microsoft.com/office/drawing/2014/main" id="{00000000-0008-0000-0800-0000D1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80" name="TextBox 416">
          <a:extLst>
            <a:ext uri="{FF2B5EF4-FFF2-40B4-BE49-F238E27FC236}">
              <a16:creationId xmlns:a16="http://schemas.microsoft.com/office/drawing/2014/main" id="{00000000-0008-0000-0800-0000D2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81" name="TextBox 417">
          <a:extLst>
            <a:ext uri="{FF2B5EF4-FFF2-40B4-BE49-F238E27FC236}">
              <a16:creationId xmlns:a16="http://schemas.microsoft.com/office/drawing/2014/main" id="{00000000-0008-0000-0800-0000D3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82" name="TextBox 1">
          <a:extLst>
            <a:ext uri="{FF2B5EF4-FFF2-40B4-BE49-F238E27FC236}">
              <a16:creationId xmlns:a16="http://schemas.microsoft.com/office/drawing/2014/main" id="{00000000-0008-0000-0800-0000D4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83" name="TextBox 419">
          <a:extLst>
            <a:ext uri="{FF2B5EF4-FFF2-40B4-BE49-F238E27FC236}">
              <a16:creationId xmlns:a16="http://schemas.microsoft.com/office/drawing/2014/main" id="{00000000-0008-0000-0800-0000D5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84" name="TextBox 420">
          <a:extLst>
            <a:ext uri="{FF2B5EF4-FFF2-40B4-BE49-F238E27FC236}">
              <a16:creationId xmlns:a16="http://schemas.microsoft.com/office/drawing/2014/main" id="{00000000-0008-0000-0800-0000D6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85" name="TextBox 1">
          <a:extLst>
            <a:ext uri="{FF2B5EF4-FFF2-40B4-BE49-F238E27FC236}">
              <a16:creationId xmlns:a16="http://schemas.microsoft.com/office/drawing/2014/main" id="{00000000-0008-0000-0800-0000D7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86" name="TextBox 422">
          <a:extLst>
            <a:ext uri="{FF2B5EF4-FFF2-40B4-BE49-F238E27FC236}">
              <a16:creationId xmlns:a16="http://schemas.microsoft.com/office/drawing/2014/main" id="{00000000-0008-0000-0800-0000D8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87" name="TextBox 423">
          <a:extLst>
            <a:ext uri="{FF2B5EF4-FFF2-40B4-BE49-F238E27FC236}">
              <a16:creationId xmlns:a16="http://schemas.microsoft.com/office/drawing/2014/main" id="{00000000-0008-0000-0800-0000D9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88" name="TextBox 424">
          <a:extLst>
            <a:ext uri="{FF2B5EF4-FFF2-40B4-BE49-F238E27FC236}">
              <a16:creationId xmlns:a16="http://schemas.microsoft.com/office/drawing/2014/main" id="{00000000-0008-0000-0800-0000DA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89" name="TextBox 425">
          <a:extLst>
            <a:ext uri="{FF2B5EF4-FFF2-40B4-BE49-F238E27FC236}">
              <a16:creationId xmlns:a16="http://schemas.microsoft.com/office/drawing/2014/main" id="{00000000-0008-0000-0800-0000DB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90" name="TextBox 1">
          <a:extLst>
            <a:ext uri="{FF2B5EF4-FFF2-40B4-BE49-F238E27FC236}">
              <a16:creationId xmlns:a16="http://schemas.microsoft.com/office/drawing/2014/main" id="{00000000-0008-0000-0800-0000DC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91" name="TextBox 427">
          <a:extLst>
            <a:ext uri="{FF2B5EF4-FFF2-40B4-BE49-F238E27FC236}">
              <a16:creationId xmlns:a16="http://schemas.microsoft.com/office/drawing/2014/main" id="{00000000-0008-0000-0800-0000DD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92" name="TextBox 428">
          <a:extLst>
            <a:ext uri="{FF2B5EF4-FFF2-40B4-BE49-F238E27FC236}">
              <a16:creationId xmlns:a16="http://schemas.microsoft.com/office/drawing/2014/main" id="{00000000-0008-0000-0800-0000DE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93" name="TextBox 1">
          <a:extLst>
            <a:ext uri="{FF2B5EF4-FFF2-40B4-BE49-F238E27FC236}">
              <a16:creationId xmlns:a16="http://schemas.microsoft.com/office/drawing/2014/main" id="{00000000-0008-0000-0800-0000DF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94" name="TextBox 430">
          <a:extLst>
            <a:ext uri="{FF2B5EF4-FFF2-40B4-BE49-F238E27FC236}">
              <a16:creationId xmlns:a16="http://schemas.microsoft.com/office/drawing/2014/main" id="{00000000-0008-0000-0800-0000E0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95" name="TextBox 431">
          <a:extLst>
            <a:ext uri="{FF2B5EF4-FFF2-40B4-BE49-F238E27FC236}">
              <a16:creationId xmlns:a16="http://schemas.microsoft.com/office/drawing/2014/main" id="{00000000-0008-0000-0800-0000E1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96" name="TextBox 432">
          <a:extLst>
            <a:ext uri="{FF2B5EF4-FFF2-40B4-BE49-F238E27FC236}">
              <a16:creationId xmlns:a16="http://schemas.microsoft.com/office/drawing/2014/main" id="{00000000-0008-0000-0800-0000E2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97" name="TextBox 433">
          <a:extLst>
            <a:ext uri="{FF2B5EF4-FFF2-40B4-BE49-F238E27FC236}">
              <a16:creationId xmlns:a16="http://schemas.microsoft.com/office/drawing/2014/main" id="{00000000-0008-0000-0800-0000E3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98" name="TextBox 1">
          <a:extLst>
            <a:ext uri="{FF2B5EF4-FFF2-40B4-BE49-F238E27FC236}">
              <a16:creationId xmlns:a16="http://schemas.microsoft.com/office/drawing/2014/main" id="{00000000-0008-0000-0800-0000E4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799" name="TextBox 435">
          <a:extLst>
            <a:ext uri="{FF2B5EF4-FFF2-40B4-BE49-F238E27FC236}">
              <a16:creationId xmlns:a16="http://schemas.microsoft.com/office/drawing/2014/main" id="{00000000-0008-0000-0800-0000E5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800" name="TextBox 658">
          <a:extLst>
            <a:ext uri="{FF2B5EF4-FFF2-40B4-BE49-F238E27FC236}">
              <a16:creationId xmlns:a16="http://schemas.microsoft.com/office/drawing/2014/main" id="{00000000-0008-0000-0800-0000E6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118</xdr:row>
      <xdr:rowOff>171450</xdr:rowOff>
    </xdr:from>
    <xdr:ext cx="76200" cy="104775"/>
    <xdr:sp macro="" textlink="">
      <xdr:nvSpPr>
        <xdr:cNvPr id="2801" name="TextBox 659">
          <a:extLst>
            <a:ext uri="{FF2B5EF4-FFF2-40B4-BE49-F238E27FC236}">
              <a16:creationId xmlns:a16="http://schemas.microsoft.com/office/drawing/2014/main" id="{00000000-0008-0000-0800-0000E72E0000}"/>
            </a:ext>
          </a:extLst>
        </xdr:cNvPr>
        <xdr:cNvSpPr txBox="1">
          <a:spLocks noChangeArrowheads="1"/>
        </xdr:cNvSpPr>
      </xdr:nvSpPr>
      <xdr:spPr bwMode="auto">
        <a:xfrm>
          <a:off x="3695700" y="226504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02" name="TextBox 399">
          <a:extLst>
            <a:ext uri="{FF2B5EF4-FFF2-40B4-BE49-F238E27FC236}">
              <a16:creationId xmlns:a16="http://schemas.microsoft.com/office/drawing/2014/main" id="{00000000-0008-0000-0800-0000E8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03" name="TextBox 400">
          <a:extLst>
            <a:ext uri="{FF2B5EF4-FFF2-40B4-BE49-F238E27FC236}">
              <a16:creationId xmlns:a16="http://schemas.microsoft.com/office/drawing/2014/main" id="{00000000-0008-0000-0800-0000E9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04" name="TextBox 401">
          <a:extLst>
            <a:ext uri="{FF2B5EF4-FFF2-40B4-BE49-F238E27FC236}">
              <a16:creationId xmlns:a16="http://schemas.microsoft.com/office/drawing/2014/main" id="{00000000-0008-0000-0800-0000EA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05" name="TextBox 402">
          <a:extLst>
            <a:ext uri="{FF2B5EF4-FFF2-40B4-BE49-F238E27FC236}">
              <a16:creationId xmlns:a16="http://schemas.microsoft.com/office/drawing/2014/main" id="{00000000-0008-0000-0800-0000EB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06" name="TextBox 403">
          <a:extLst>
            <a:ext uri="{FF2B5EF4-FFF2-40B4-BE49-F238E27FC236}">
              <a16:creationId xmlns:a16="http://schemas.microsoft.com/office/drawing/2014/main" id="{00000000-0008-0000-0800-0000EC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07" name="TextBox 404">
          <a:extLst>
            <a:ext uri="{FF2B5EF4-FFF2-40B4-BE49-F238E27FC236}">
              <a16:creationId xmlns:a16="http://schemas.microsoft.com/office/drawing/2014/main" id="{00000000-0008-0000-0800-0000ED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08" name="TextBox 406">
          <a:extLst>
            <a:ext uri="{FF2B5EF4-FFF2-40B4-BE49-F238E27FC236}">
              <a16:creationId xmlns:a16="http://schemas.microsoft.com/office/drawing/2014/main" id="{00000000-0008-0000-0800-0000EE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09" name="TextBox 407">
          <a:extLst>
            <a:ext uri="{FF2B5EF4-FFF2-40B4-BE49-F238E27FC236}">
              <a16:creationId xmlns:a16="http://schemas.microsoft.com/office/drawing/2014/main" id="{00000000-0008-0000-0800-0000EF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10" name="TextBox 408">
          <a:extLst>
            <a:ext uri="{FF2B5EF4-FFF2-40B4-BE49-F238E27FC236}">
              <a16:creationId xmlns:a16="http://schemas.microsoft.com/office/drawing/2014/main" id="{00000000-0008-0000-0800-0000F0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11" name="TextBox 409">
          <a:extLst>
            <a:ext uri="{FF2B5EF4-FFF2-40B4-BE49-F238E27FC236}">
              <a16:creationId xmlns:a16="http://schemas.microsoft.com/office/drawing/2014/main" id="{00000000-0008-0000-0800-0000F1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12" name="TextBox 410">
          <a:extLst>
            <a:ext uri="{FF2B5EF4-FFF2-40B4-BE49-F238E27FC236}">
              <a16:creationId xmlns:a16="http://schemas.microsoft.com/office/drawing/2014/main" id="{00000000-0008-0000-0800-0000F2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13" name="TextBox 411">
          <a:extLst>
            <a:ext uri="{FF2B5EF4-FFF2-40B4-BE49-F238E27FC236}">
              <a16:creationId xmlns:a16="http://schemas.microsoft.com/office/drawing/2014/main" id="{00000000-0008-0000-0800-0000F3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14" name="TextBox 658">
          <a:extLst>
            <a:ext uri="{FF2B5EF4-FFF2-40B4-BE49-F238E27FC236}">
              <a16:creationId xmlns:a16="http://schemas.microsoft.com/office/drawing/2014/main" id="{00000000-0008-0000-0800-0000F4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15" name="TextBox 659">
          <a:extLst>
            <a:ext uri="{FF2B5EF4-FFF2-40B4-BE49-F238E27FC236}">
              <a16:creationId xmlns:a16="http://schemas.microsoft.com/office/drawing/2014/main" id="{00000000-0008-0000-0800-0000F5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16" name="TextBox 399">
          <a:extLst>
            <a:ext uri="{FF2B5EF4-FFF2-40B4-BE49-F238E27FC236}">
              <a16:creationId xmlns:a16="http://schemas.microsoft.com/office/drawing/2014/main" id="{00000000-0008-0000-0800-0000F6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17" name="TextBox 400">
          <a:extLst>
            <a:ext uri="{FF2B5EF4-FFF2-40B4-BE49-F238E27FC236}">
              <a16:creationId xmlns:a16="http://schemas.microsoft.com/office/drawing/2014/main" id="{00000000-0008-0000-0800-0000F7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18" name="TextBox 401">
          <a:extLst>
            <a:ext uri="{FF2B5EF4-FFF2-40B4-BE49-F238E27FC236}">
              <a16:creationId xmlns:a16="http://schemas.microsoft.com/office/drawing/2014/main" id="{00000000-0008-0000-0800-0000F8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19" name="TextBox 402">
          <a:extLst>
            <a:ext uri="{FF2B5EF4-FFF2-40B4-BE49-F238E27FC236}">
              <a16:creationId xmlns:a16="http://schemas.microsoft.com/office/drawing/2014/main" id="{00000000-0008-0000-0800-0000F9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20" name="TextBox 403">
          <a:extLst>
            <a:ext uri="{FF2B5EF4-FFF2-40B4-BE49-F238E27FC236}">
              <a16:creationId xmlns:a16="http://schemas.microsoft.com/office/drawing/2014/main" id="{00000000-0008-0000-0800-0000FA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21" name="TextBox 404">
          <a:extLst>
            <a:ext uri="{FF2B5EF4-FFF2-40B4-BE49-F238E27FC236}">
              <a16:creationId xmlns:a16="http://schemas.microsoft.com/office/drawing/2014/main" id="{00000000-0008-0000-0800-0000FB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22" name="TextBox 406">
          <a:extLst>
            <a:ext uri="{FF2B5EF4-FFF2-40B4-BE49-F238E27FC236}">
              <a16:creationId xmlns:a16="http://schemas.microsoft.com/office/drawing/2014/main" id="{00000000-0008-0000-0800-0000FC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23" name="TextBox 407">
          <a:extLst>
            <a:ext uri="{FF2B5EF4-FFF2-40B4-BE49-F238E27FC236}">
              <a16:creationId xmlns:a16="http://schemas.microsoft.com/office/drawing/2014/main" id="{00000000-0008-0000-0800-0000FD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24" name="TextBox 408">
          <a:extLst>
            <a:ext uri="{FF2B5EF4-FFF2-40B4-BE49-F238E27FC236}">
              <a16:creationId xmlns:a16="http://schemas.microsoft.com/office/drawing/2014/main" id="{00000000-0008-0000-0800-0000FE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25" name="TextBox 409">
          <a:extLst>
            <a:ext uri="{FF2B5EF4-FFF2-40B4-BE49-F238E27FC236}">
              <a16:creationId xmlns:a16="http://schemas.microsoft.com/office/drawing/2014/main" id="{00000000-0008-0000-0800-0000FF2E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26" name="TextBox 410">
          <a:extLst>
            <a:ext uri="{FF2B5EF4-FFF2-40B4-BE49-F238E27FC236}">
              <a16:creationId xmlns:a16="http://schemas.microsoft.com/office/drawing/2014/main" id="{00000000-0008-0000-0800-0000002F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27" name="TextBox 411">
          <a:extLst>
            <a:ext uri="{FF2B5EF4-FFF2-40B4-BE49-F238E27FC236}">
              <a16:creationId xmlns:a16="http://schemas.microsoft.com/office/drawing/2014/main" id="{00000000-0008-0000-0800-0000012F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28" name="TextBox 412">
          <a:extLst>
            <a:ext uri="{FF2B5EF4-FFF2-40B4-BE49-F238E27FC236}">
              <a16:creationId xmlns:a16="http://schemas.microsoft.com/office/drawing/2014/main" id="{00000000-0008-0000-0800-000002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29" name="TextBox 1">
          <a:extLst>
            <a:ext uri="{FF2B5EF4-FFF2-40B4-BE49-F238E27FC236}">
              <a16:creationId xmlns:a16="http://schemas.microsoft.com/office/drawing/2014/main" id="{00000000-0008-0000-0800-000003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30" name="TextBox 414">
          <a:extLst>
            <a:ext uri="{FF2B5EF4-FFF2-40B4-BE49-F238E27FC236}">
              <a16:creationId xmlns:a16="http://schemas.microsoft.com/office/drawing/2014/main" id="{00000000-0008-0000-0800-000004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31" name="TextBox 415">
          <a:extLst>
            <a:ext uri="{FF2B5EF4-FFF2-40B4-BE49-F238E27FC236}">
              <a16:creationId xmlns:a16="http://schemas.microsoft.com/office/drawing/2014/main" id="{00000000-0008-0000-0800-000005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32" name="TextBox 416">
          <a:extLst>
            <a:ext uri="{FF2B5EF4-FFF2-40B4-BE49-F238E27FC236}">
              <a16:creationId xmlns:a16="http://schemas.microsoft.com/office/drawing/2014/main" id="{00000000-0008-0000-0800-000006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33" name="TextBox 417">
          <a:extLst>
            <a:ext uri="{FF2B5EF4-FFF2-40B4-BE49-F238E27FC236}">
              <a16:creationId xmlns:a16="http://schemas.microsoft.com/office/drawing/2014/main" id="{00000000-0008-0000-0800-000007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34" name="TextBox 1">
          <a:extLst>
            <a:ext uri="{FF2B5EF4-FFF2-40B4-BE49-F238E27FC236}">
              <a16:creationId xmlns:a16="http://schemas.microsoft.com/office/drawing/2014/main" id="{00000000-0008-0000-0800-000008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35" name="TextBox 419">
          <a:extLst>
            <a:ext uri="{FF2B5EF4-FFF2-40B4-BE49-F238E27FC236}">
              <a16:creationId xmlns:a16="http://schemas.microsoft.com/office/drawing/2014/main" id="{00000000-0008-0000-0800-000009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36" name="TextBox 420">
          <a:extLst>
            <a:ext uri="{FF2B5EF4-FFF2-40B4-BE49-F238E27FC236}">
              <a16:creationId xmlns:a16="http://schemas.microsoft.com/office/drawing/2014/main" id="{00000000-0008-0000-0800-00000A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37" name="TextBox 1">
          <a:extLst>
            <a:ext uri="{FF2B5EF4-FFF2-40B4-BE49-F238E27FC236}">
              <a16:creationId xmlns:a16="http://schemas.microsoft.com/office/drawing/2014/main" id="{00000000-0008-0000-0800-00000B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38" name="TextBox 422">
          <a:extLst>
            <a:ext uri="{FF2B5EF4-FFF2-40B4-BE49-F238E27FC236}">
              <a16:creationId xmlns:a16="http://schemas.microsoft.com/office/drawing/2014/main" id="{00000000-0008-0000-0800-00000C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39" name="TextBox 423">
          <a:extLst>
            <a:ext uri="{FF2B5EF4-FFF2-40B4-BE49-F238E27FC236}">
              <a16:creationId xmlns:a16="http://schemas.microsoft.com/office/drawing/2014/main" id="{00000000-0008-0000-0800-00000D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40" name="TextBox 424">
          <a:extLst>
            <a:ext uri="{FF2B5EF4-FFF2-40B4-BE49-F238E27FC236}">
              <a16:creationId xmlns:a16="http://schemas.microsoft.com/office/drawing/2014/main" id="{00000000-0008-0000-0800-00000E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41" name="TextBox 425">
          <a:extLst>
            <a:ext uri="{FF2B5EF4-FFF2-40B4-BE49-F238E27FC236}">
              <a16:creationId xmlns:a16="http://schemas.microsoft.com/office/drawing/2014/main" id="{00000000-0008-0000-0800-00000F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42" name="TextBox 1">
          <a:extLst>
            <a:ext uri="{FF2B5EF4-FFF2-40B4-BE49-F238E27FC236}">
              <a16:creationId xmlns:a16="http://schemas.microsoft.com/office/drawing/2014/main" id="{00000000-0008-0000-0800-000010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43" name="TextBox 427">
          <a:extLst>
            <a:ext uri="{FF2B5EF4-FFF2-40B4-BE49-F238E27FC236}">
              <a16:creationId xmlns:a16="http://schemas.microsoft.com/office/drawing/2014/main" id="{00000000-0008-0000-0800-000011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44" name="TextBox 428">
          <a:extLst>
            <a:ext uri="{FF2B5EF4-FFF2-40B4-BE49-F238E27FC236}">
              <a16:creationId xmlns:a16="http://schemas.microsoft.com/office/drawing/2014/main" id="{00000000-0008-0000-0800-000012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45" name="TextBox 1">
          <a:extLst>
            <a:ext uri="{FF2B5EF4-FFF2-40B4-BE49-F238E27FC236}">
              <a16:creationId xmlns:a16="http://schemas.microsoft.com/office/drawing/2014/main" id="{00000000-0008-0000-0800-000013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46" name="TextBox 430">
          <a:extLst>
            <a:ext uri="{FF2B5EF4-FFF2-40B4-BE49-F238E27FC236}">
              <a16:creationId xmlns:a16="http://schemas.microsoft.com/office/drawing/2014/main" id="{00000000-0008-0000-0800-000014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47" name="TextBox 431">
          <a:extLst>
            <a:ext uri="{FF2B5EF4-FFF2-40B4-BE49-F238E27FC236}">
              <a16:creationId xmlns:a16="http://schemas.microsoft.com/office/drawing/2014/main" id="{00000000-0008-0000-0800-000015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48" name="TextBox 432">
          <a:extLst>
            <a:ext uri="{FF2B5EF4-FFF2-40B4-BE49-F238E27FC236}">
              <a16:creationId xmlns:a16="http://schemas.microsoft.com/office/drawing/2014/main" id="{00000000-0008-0000-0800-000016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49" name="TextBox 433">
          <a:extLst>
            <a:ext uri="{FF2B5EF4-FFF2-40B4-BE49-F238E27FC236}">
              <a16:creationId xmlns:a16="http://schemas.microsoft.com/office/drawing/2014/main" id="{00000000-0008-0000-0800-000017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50" name="TextBox 1">
          <a:extLst>
            <a:ext uri="{FF2B5EF4-FFF2-40B4-BE49-F238E27FC236}">
              <a16:creationId xmlns:a16="http://schemas.microsoft.com/office/drawing/2014/main" id="{00000000-0008-0000-0800-000018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76200"/>
    <xdr:sp macro="" textlink="">
      <xdr:nvSpPr>
        <xdr:cNvPr id="2851" name="TextBox 435">
          <a:extLst>
            <a:ext uri="{FF2B5EF4-FFF2-40B4-BE49-F238E27FC236}">
              <a16:creationId xmlns:a16="http://schemas.microsoft.com/office/drawing/2014/main" id="{00000000-0008-0000-0800-0000192F0000}"/>
            </a:ext>
          </a:extLst>
        </xdr:cNvPr>
        <xdr:cNvSpPr txBox="1">
          <a:spLocks noChangeArrowheads="1"/>
        </xdr:cNvSpPr>
      </xdr:nvSpPr>
      <xdr:spPr bwMode="auto">
        <a:xfrm>
          <a:off x="3695700" y="23050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52" name="TextBox 658">
          <a:extLst>
            <a:ext uri="{FF2B5EF4-FFF2-40B4-BE49-F238E27FC236}">
              <a16:creationId xmlns:a16="http://schemas.microsoft.com/office/drawing/2014/main" id="{00000000-0008-0000-0800-00001A2F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120</xdr:row>
      <xdr:rowOff>0</xdr:rowOff>
    </xdr:from>
    <xdr:ext cx="76200" cy="104775"/>
    <xdr:sp macro="" textlink="">
      <xdr:nvSpPr>
        <xdr:cNvPr id="2853" name="TextBox 659">
          <a:extLst>
            <a:ext uri="{FF2B5EF4-FFF2-40B4-BE49-F238E27FC236}">
              <a16:creationId xmlns:a16="http://schemas.microsoft.com/office/drawing/2014/main" id="{00000000-0008-0000-0800-00001B2F0000}"/>
            </a:ext>
          </a:extLst>
        </xdr:cNvPr>
        <xdr:cNvSpPr txBox="1">
          <a:spLocks noChangeArrowheads="1"/>
        </xdr:cNvSpPr>
      </xdr:nvSpPr>
      <xdr:spPr bwMode="auto">
        <a:xfrm>
          <a:off x="3695700" y="22860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54" name="TextBox 399">
          <a:extLst>
            <a:ext uri="{FF2B5EF4-FFF2-40B4-BE49-F238E27FC236}">
              <a16:creationId xmlns:a16="http://schemas.microsoft.com/office/drawing/2014/main" id="{00000000-0008-0000-0800-00001C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55" name="TextBox 400">
          <a:extLst>
            <a:ext uri="{FF2B5EF4-FFF2-40B4-BE49-F238E27FC236}">
              <a16:creationId xmlns:a16="http://schemas.microsoft.com/office/drawing/2014/main" id="{00000000-0008-0000-0800-00001D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56" name="TextBox 401">
          <a:extLst>
            <a:ext uri="{FF2B5EF4-FFF2-40B4-BE49-F238E27FC236}">
              <a16:creationId xmlns:a16="http://schemas.microsoft.com/office/drawing/2014/main" id="{00000000-0008-0000-0800-00001E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57" name="TextBox 402">
          <a:extLst>
            <a:ext uri="{FF2B5EF4-FFF2-40B4-BE49-F238E27FC236}">
              <a16:creationId xmlns:a16="http://schemas.microsoft.com/office/drawing/2014/main" id="{00000000-0008-0000-0800-00001F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58" name="TextBox 403">
          <a:extLst>
            <a:ext uri="{FF2B5EF4-FFF2-40B4-BE49-F238E27FC236}">
              <a16:creationId xmlns:a16="http://schemas.microsoft.com/office/drawing/2014/main" id="{00000000-0008-0000-0800-000020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59" name="TextBox 404">
          <a:extLst>
            <a:ext uri="{FF2B5EF4-FFF2-40B4-BE49-F238E27FC236}">
              <a16:creationId xmlns:a16="http://schemas.microsoft.com/office/drawing/2014/main" id="{00000000-0008-0000-0800-000021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60" name="TextBox 406">
          <a:extLst>
            <a:ext uri="{FF2B5EF4-FFF2-40B4-BE49-F238E27FC236}">
              <a16:creationId xmlns:a16="http://schemas.microsoft.com/office/drawing/2014/main" id="{00000000-0008-0000-0800-000022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61" name="TextBox 407">
          <a:extLst>
            <a:ext uri="{FF2B5EF4-FFF2-40B4-BE49-F238E27FC236}">
              <a16:creationId xmlns:a16="http://schemas.microsoft.com/office/drawing/2014/main" id="{00000000-0008-0000-0800-000023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62" name="TextBox 408">
          <a:extLst>
            <a:ext uri="{FF2B5EF4-FFF2-40B4-BE49-F238E27FC236}">
              <a16:creationId xmlns:a16="http://schemas.microsoft.com/office/drawing/2014/main" id="{00000000-0008-0000-0800-000024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63" name="TextBox 409">
          <a:extLst>
            <a:ext uri="{FF2B5EF4-FFF2-40B4-BE49-F238E27FC236}">
              <a16:creationId xmlns:a16="http://schemas.microsoft.com/office/drawing/2014/main" id="{00000000-0008-0000-0800-000025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64" name="TextBox 410">
          <a:extLst>
            <a:ext uri="{FF2B5EF4-FFF2-40B4-BE49-F238E27FC236}">
              <a16:creationId xmlns:a16="http://schemas.microsoft.com/office/drawing/2014/main" id="{00000000-0008-0000-0800-000026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65" name="TextBox 411">
          <a:extLst>
            <a:ext uri="{FF2B5EF4-FFF2-40B4-BE49-F238E27FC236}">
              <a16:creationId xmlns:a16="http://schemas.microsoft.com/office/drawing/2014/main" id="{00000000-0008-0000-0800-000027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66" name="TextBox 658">
          <a:extLst>
            <a:ext uri="{FF2B5EF4-FFF2-40B4-BE49-F238E27FC236}">
              <a16:creationId xmlns:a16="http://schemas.microsoft.com/office/drawing/2014/main" id="{00000000-0008-0000-0800-000028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67" name="TextBox 659">
          <a:extLst>
            <a:ext uri="{FF2B5EF4-FFF2-40B4-BE49-F238E27FC236}">
              <a16:creationId xmlns:a16="http://schemas.microsoft.com/office/drawing/2014/main" id="{00000000-0008-0000-0800-000029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68" name="TextBox 399">
          <a:extLst>
            <a:ext uri="{FF2B5EF4-FFF2-40B4-BE49-F238E27FC236}">
              <a16:creationId xmlns:a16="http://schemas.microsoft.com/office/drawing/2014/main" id="{00000000-0008-0000-0800-00002A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69" name="TextBox 400">
          <a:extLst>
            <a:ext uri="{FF2B5EF4-FFF2-40B4-BE49-F238E27FC236}">
              <a16:creationId xmlns:a16="http://schemas.microsoft.com/office/drawing/2014/main" id="{00000000-0008-0000-0800-00002B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70" name="TextBox 401">
          <a:extLst>
            <a:ext uri="{FF2B5EF4-FFF2-40B4-BE49-F238E27FC236}">
              <a16:creationId xmlns:a16="http://schemas.microsoft.com/office/drawing/2014/main" id="{00000000-0008-0000-0800-00002C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71" name="TextBox 402">
          <a:extLst>
            <a:ext uri="{FF2B5EF4-FFF2-40B4-BE49-F238E27FC236}">
              <a16:creationId xmlns:a16="http://schemas.microsoft.com/office/drawing/2014/main" id="{00000000-0008-0000-0800-00002D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72" name="TextBox 403">
          <a:extLst>
            <a:ext uri="{FF2B5EF4-FFF2-40B4-BE49-F238E27FC236}">
              <a16:creationId xmlns:a16="http://schemas.microsoft.com/office/drawing/2014/main" id="{00000000-0008-0000-0800-00002E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73" name="TextBox 404">
          <a:extLst>
            <a:ext uri="{FF2B5EF4-FFF2-40B4-BE49-F238E27FC236}">
              <a16:creationId xmlns:a16="http://schemas.microsoft.com/office/drawing/2014/main" id="{00000000-0008-0000-0800-00002F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74" name="TextBox 406">
          <a:extLst>
            <a:ext uri="{FF2B5EF4-FFF2-40B4-BE49-F238E27FC236}">
              <a16:creationId xmlns:a16="http://schemas.microsoft.com/office/drawing/2014/main" id="{00000000-0008-0000-0800-000030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75" name="TextBox 407">
          <a:extLst>
            <a:ext uri="{FF2B5EF4-FFF2-40B4-BE49-F238E27FC236}">
              <a16:creationId xmlns:a16="http://schemas.microsoft.com/office/drawing/2014/main" id="{00000000-0008-0000-0800-000031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76" name="TextBox 408">
          <a:extLst>
            <a:ext uri="{FF2B5EF4-FFF2-40B4-BE49-F238E27FC236}">
              <a16:creationId xmlns:a16="http://schemas.microsoft.com/office/drawing/2014/main" id="{00000000-0008-0000-0800-000032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77" name="TextBox 409">
          <a:extLst>
            <a:ext uri="{FF2B5EF4-FFF2-40B4-BE49-F238E27FC236}">
              <a16:creationId xmlns:a16="http://schemas.microsoft.com/office/drawing/2014/main" id="{00000000-0008-0000-0800-000033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78" name="TextBox 410">
          <a:extLst>
            <a:ext uri="{FF2B5EF4-FFF2-40B4-BE49-F238E27FC236}">
              <a16:creationId xmlns:a16="http://schemas.microsoft.com/office/drawing/2014/main" id="{00000000-0008-0000-0800-000034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879" name="TextBox 411">
          <a:extLst>
            <a:ext uri="{FF2B5EF4-FFF2-40B4-BE49-F238E27FC236}">
              <a16:creationId xmlns:a16="http://schemas.microsoft.com/office/drawing/2014/main" id="{00000000-0008-0000-0800-000035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80" name="TextBox 412">
          <a:extLst>
            <a:ext uri="{FF2B5EF4-FFF2-40B4-BE49-F238E27FC236}">
              <a16:creationId xmlns:a16="http://schemas.microsoft.com/office/drawing/2014/main" id="{00000000-0008-0000-0800-000036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81" name="TextBox 1">
          <a:extLst>
            <a:ext uri="{FF2B5EF4-FFF2-40B4-BE49-F238E27FC236}">
              <a16:creationId xmlns:a16="http://schemas.microsoft.com/office/drawing/2014/main" id="{00000000-0008-0000-0800-000037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82" name="TextBox 414">
          <a:extLst>
            <a:ext uri="{FF2B5EF4-FFF2-40B4-BE49-F238E27FC236}">
              <a16:creationId xmlns:a16="http://schemas.microsoft.com/office/drawing/2014/main" id="{00000000-0008-0000-0800-000038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83" name="TextBox 415">
          <a:extLst>
            <a:ext uri="{FF2B5EF4-FFF2-40B4-BE49-F238E27FC236}">
              <a16:creationId xmlns:a16="http://schemas.microsoft.com/office/drawing/2014/main" id="{00000000-0008-0000-0800-000039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84" name="TextBox 416">
          <a:extLst>
            <a:ext uri="{FF2B5EF4-FFF2-40B4-BE49-F238E27FC236}">
              <a16:creationId xmlns:a16="http://schemas.microsoft.com/office/drawing/2014/main" id="{00000000-0008-0000-0800-00003A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85" name="TextBox 417">
          <a:extLst>
            <a:ext uri="{FF2B5EF4-FFF2-40B4-BE49-F238E27FC236}">
              <a16:creationId xmlns:a16="http://schemas.microsoft.com/office/drawing/2014/main" id="{00000000-0008-0000-0800-00003B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86" name="TextBox 1">
          <a:extLst>
            <a:ext uri="{FF2B5EF4-FFF2-40B4-BE49-F238E27FC236}">
              <a16:creationId xmlns:a16="http://schemas.microsoft.com/office/drawing/2014/main" id="{00000000-0008-0000-0800-00003C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87" name="TextBox 419">
          <a:extLst>
            <a:ext uri="{FF2B5EF4-FFF2-40B4-BE49-F238E27FC236}">
              <a16:creationId xmlns:a16="http://schemas.microsoft.com/office/drawing/2014/main" id="{00000000-0008-0000-0800-00003D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88" name="TextBox 420">
          <a:extLst>
            <a:ext uri="{FF2B5EF4-FFF2-40B4-BE49-F238E27FC236}">
              <a16:creationId xmlns:a16="http://schemas.microsoft.com/office/drawing/2014/main" id="{00000000-0008-0000-0800-00003E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89" name="TextBox 1">
          <a:extLst>
            <a:ext uri="{FF2B5EF4-FFF2-40B4-BE49-F238E27FC236}">
              <a16:creationId xmlns:a16="http://schemas.microsoft.com/office/drawing/2014/main" id="{00000000-0008-0000-0800-00003F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90" name="TextBox 422">
          <a:extLst>
            <a:ext uri="{FF2B5EF4-FFF2-40B4-BE49-F238E27FC236}">
              <a16:creationId xmlns:a16="http://schemas.microsoft.com/office/drawing/2014/main" id="{00000000-0008-0000-0800-000040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91" name="TextBox 423">
          <a:extLst>
            <a:ext uri="{FF2B5EF4-FFF2-40B4-BE49-F238E27FC236}">
              <a16:creationId xmlns:a16="http://schemas.microsoft.com/office/drawing/2014/main" id="{00000000-0008-0000-0800-000041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92" name="TextBox 424">
          <a:extLst>
            <a:ext uri="{FF2B5EF4-FFF2-40B4-BE49-F238E27FC236}">
              <a16:creationId xmlns:a16="http://schemas.microsoft.com/office/drawing/2014/main" id="{00000000-0008-0000-0800-000042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93" name="TextBox 425">
          <a:extLst>
            <a:ext uri="{FF2B5EF4-FFF2-40B4-BE49-F238E27FC236}">
              <a16:creationId xmlns:a16="http://schemas.microsoft.com/office/drawing/2014/main" id="{00000000-0008-0000-0800-000043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94" name="TextBox 1">
          <a:extLst>
            <a:ext uri="{FF2B5EF4-FFF2-40B4-BE49-F238E27FC236}">
              <a16:creationId xmlns:a16="http://schemas.microsoft.com/office/drawing/2014/main" id="{00000000-0008-0000-0800-000044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95" name="TextBox 427">
          <a:extLst>
            <a:ext uri="{FF2B5EF4-FFF2-40B4-BE49-F238E27FC236}">
              <a16:creationId xmlns:a16="http://schemas.microsoft.com/office/drawing/2014/main" id="{00000000-0008-0000-0800-000045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96" name="TextBox 428">
          <a:extLst>
            <a:ext uri="{FF2B5EF4-FFF2-40B4-BE49-F238E27FC236}">
              <a16:creationId xmlns:a16="http://schemas.microsoft.com/office/drawing/2014/main" id="{00000000-0008-0000-0800-000046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97" name="TextBox 1">
          <a:extLst>
            <a:ext uri="{FF2B5EF4-FFF2-40B4-BE49-F238E27FC236}">
              <a16:creationId xmlns:a16="http://schemas.microsoft.com/office/drawing/2014/main" id="{00000000-0008-0000-0800-000047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98" name="TextBox 430">
          <a:extLst>
            <a:ext uri="{FF2B5EF4-FFF2-40B4-BE49-F238E27FC236}">
              <a16:creationId xmlns:a16="http://schemas.microsoft.com/office/drawing/2014/main" id="{00000000-0008-0000-0800-000048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899" name="TextBox 431">
          <a:extLst>
            <a:ext uri="{FF2B5EF4-FFF2-40B4-BE49-F238E27FC236}">
              <a16:creationId xmlns:a16="http://schemas.microsoft.com/office/drawing/2014/main" id="{00000000-0008-0000-0800-000049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900" name="TextBox 432">
          <a:extLst>
            <a:ext uri="{FF2B5EF4-FFF2-40B4-BE49-F238E27FC236}">
              <a16:creationId xmlns:a16="http://schemas.microsoft.com/office/drawing/2014/main" id="{00000000-0008-0000-0800-00004A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901" name="TextBox 433">
          <a:extLst>
            <a:ext uri="{FF2B5EF4-FFF2-40B4-BE49-F238E27FC236}">
              <a16:creationId xmlns:a16="http://schemas.microsoft.com/office/drawing/2014/main" id="{00000000-0008-0000-0800-00004B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902" name="TextBox 1">
          <a:extLst>
            <a:ext uri="{FF2B5EF4-FFF2-40B4-BE49-F238E27FC236}">
              <a16:creationId xmlns:a16="http://schemas.microsoft.com/office/drawing/2014/main" id="{00000000-0008-0000-0800-00004C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76200"/>
    <xdr:sp macro="" textlink="">
      <xdr:nvSpPr>
        <xdr:cNvPr id="2903" name="TextBox 435">
          <a:extLst>
            <a:ext uri="{FF2B5EF4-FFF2-40B4-BE49-F238E27FC236}">
              <a16:creationId xmlns:a16="http://schemas.microsoft.com/office/drawing/2014/main" id="{00000000-0008-0000-0800-00004D2F0000}"/>
            </a:ext>
          </a:extLst>
        </xdr:cNvPr>
        <xdr:cNvSpPr txBox="1">
          <a:spLocks noChangeArrowheads="1"/>
        </xdr:cNvSpPr>
      </xdr:nvSpPr>
      <xdr:spPr bwMode="auto">
        <a:xfrm>
          <a:off x="3695700" y="23241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904" name="TextBox 658">
          <a:extLst>
            <a:ext uri="{FF2B5EF4-FFF2-40B4-BE49-F238E27FC236}">
              <a16:creationId xmlns:a16="http://schemas.microsoft.com/office/drawing/2014/main" id="{00000000-0008-0000-0800-00004E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121</xdr:row>
      <xdr:rowOff>0</xdr:rowOff>
    </xdr:from>
    <xdr:ext cx="76200" cy="66675"/>
    <xdr:sp macro="" textlink="">
      <xdr:nvSpPr>
        <xdr:cNvPr id="2905" name="TextBox 659">
          <a:extLst>
            <a:ext uri="{FF2B5EF4-FFF2-40B4-BE49-F238E27FC236}">
              <a16:creationId xmlns:a16="http://schemas.microsoft.com/office/drawing/2014/main" id="{00000000-0008-0000-0800-00004F2F0000}"/>
            </a:ext>
          </a:extLst>
        </xdr:cNvPr>
        <xdr:cNvSpPr txBox="1">
          <a:spLocks noChangeArrowheads="1"/>
        </xdr:cNvSpPr>
      </xdr:nvSpPr>
      <xdr:spPr bwMode="auto">
        <a:xfrm>
          <a:off x="3695700" y="23050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06" name="TextBox 399">
          <a:extLst>
            <a:ext uri="{FF2B5EF4-FFF2-40B4-BE49-F238E27FC236}">
              <a16:creationId xmlns:a16="http://schemas.microsoft.com/office/drawing/2014/main" id="{00000000-0008-0000-0800-000050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07" name="TextBox 400">
          <a:extLst>
            <a:ext uri="{FF2B5EF4-FFF2-40B4-BE49-F238E27FC236}">
              <a16:creationId xmlns:a16="http://schemas.microsoft.com/office/drawing/2014/main" id="{00000000-0008-0000-0800-000051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08" name="TextBox 401">
          <a:extLst>
            <a:ext uri="{FF2B5EF4-FFF2-40B4-BE49-F238E27FC236}">
              <a16:creationId xmlns:a16="http://schemas.microsoft.com/office/drawing/2014/main" id="{00000000-0008-0000-0800-000052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09" name="TextBox 402">
          <a:extLst>
            <a:ext uri="{FF2B5EF4-FFF2-40B4-BE49-F238E27FC236}">
              <a16:creationId xmlns:a16="http://schemas.microsoft.com/office/drawing/2014/main" id="{00000000-0008-0000-0800-000053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10" name="TextBox 403">
          <a:extLst>
            <a:ext uri="{FF2B5EF4-FFF2-40B4-BE49-F238E27FC236}">
              <a16:creationId xmlns:a16="http://schemas.microsoft.com/office/drawing/2014/main" id="{00000000-0008-0000-0800-000054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11" name="TextBox 404">
          <a:extLst>
            <a:ext uri="{FF2B5EF4-FFF2-40B4-BE49-F238E27FC236}">
              <a16:creationId xmlns:a16="http://schemas.microsoft.com/office/drawing/2014/main" id="{00000000-0008-0000-0800-000055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12" name="TextBox 406">
          <a:extLst>
            <a:ext uri="{FF2B5EF4-FFF2-40B4-BE49-F238E27FC236}">
              <a16:creationId xmlns:a16="http://schemas.microsoft.com/office/drawing/2014/main" id="{00000000-0008-0000-0800-000056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13" name="TextBox 407">
          <a:extLst>
            <a:ext uri="{FF2B5EF4-FFF2-40B4-BE49-F238E27FC236}">
              <a16:creationId xmlns:a16="http://schemas.microsoft.com/office/drawing/2014/main" id="{00000000-0008-0000-0800-000057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14" name="TextBox 408">
          <a:extLst>
            <a:ext uri="{FF2B5EF4-FFF2-40B4-BE49-F238E27FC236}">
              <a16:creationId xmlns:a16="http://schemas.microsoft.com/office/drawing/2014/main" id="{00000000-0008-0000-0800-000058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15" name="TextBox 409">
          <a:extLst>
            <a:ext uri="{FF2B5EF4-FFF2-40B4-BE49-F238E27FC236}">
              <a16:creationId xmlns:a16="http://schemas.microsoft.com/office/drawing/2014/main" id="{00000000-0008-0000-0800-000059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16" name="TextBox 410">
          <a:extLst>
            <a:ext uri="{FF2B5EF4-FFF2-40B4-BE49-F238E27FC236}">
              <a16:creationId xmlns:a16="http://schemas.microsoft.com/office/drawing/2014/main" id="{00000000-0008-0000-0800-00005A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17" name="TextBox 411">
          <a:extLst>
            <a:ext uri="{FF2B5EF4-FFF2-40B4-BE49-F238E27FC236}">
              <a16:creationId xmlns:a16="http://schemas.microsoft.com/office/drawing/2014/main" id="{00000000-0008-0000-0800-00005B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18" name="TextBox 658">
          <a:extLst>
            <a:ext uri="{FF2B5EF4-FFF2-40B4-BE49-F238E27FC236}">
              <a16:creationId xmlns:a16="http://schemas.microsoft.com/office/drawing/2014/main" id="{00000000-0008-0000-0800-00005C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19" name="TextBox 659">
          <a:extLst>
            <a:ext uri="{FF2B5EF4-FFF2-40B4-BE49-F238E27FC236}">
              <a16:creationId xmlns:a16="http://schemas.microsoft.com/office/drawing/2014/main" id="{00000000-0008-0000-0800-00005D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20" name="TextBox 399">
          <a:extLst>
            <a:ext uri="{FF2B5EF4-FFF2-40B4-BE49-F238E27FC236}">
              <a16:creationId xmlns:a16="http://schemas.microsoft.com/office/drawing/2014/main" id="{00000000-0008-0000-0800-00005E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21" name="TextBox 400">
          <a:extLst>
            <a:ext uri="{FF2B5EF4-FFF2-40B4-BE49-F238E27FC236}">
              <a16:creationId xmlns:a16="http://schemas.microsoft.com/office/drawing/2014/main" id="{00000000-0008-0000-0800-00005F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22" name="TextBox 401">
          <a:extLst>
            <a:ext uri="{FF2B5EF4-FFF2-40B4-BE49-F238E27FC236}">
              <a16:creationId xmlns:a16="http://schemas.microsoft.com/office/drawing/2014/main" id="{00000000-0008-0000-0800-000060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23" name="TextBox 402">
          <a:extLst>
            <a:ext uri="{FF2B5EF4-FFF2-40B4-BE49-F238E27FC236}">
              <a16:creationId xmlns:a16="http://schemas.microsoft.com/office/drawing/2014/main" id="{00000000-0008-0000-0800-000061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24" name="TextBox 403">
          <a:extLst>
            <a:ext uri="{FF2B5EF4-FFF2-40B4-BE49-F238E27FC236}">
              <a16:creationId xmlns:a16="http://schemas.microsoft.com/office/drawing/2014/main" id="{00000000-0008-0000-0800-000062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25" name="TextBox 404">
          <a:extLst>
            <a:ext uri="{FF2B5EF4-FFF2-40B4-BE49-F238E27FC236}">
              <a16:creationId xmlns:a16="http://schemas.microsoft.com/office/drawing/2014/main" id="{00000000-0008-0000-0800-000063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26" name="TextBox 406">
          <a:extLst>
            <a:ext uri="{FF2B5EF4-FFF2-40B4-BE49-F238E27FC236}">
              <a16:creationId xmlns:a16="http://schemas.microsoft.com/office/drawing/2014/main" id="{00000000-0008-0000-0800-000064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27" name="TextBox 407">
          <a:extLst>
            <a:ext uri="{FF2B5EF4-FFF2-40B4-BE49-F238E27FC236}">
              <a16:creationId xmlns:a16="http://schemas.microsoft.com/office/drawing/2014/main" id="{00000000-0008-0000-0800-000065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28" name="TextBox 408">
          <a:extLst>
            <a:ext uri="{FF2B5EF4-FFF2-40B4-BE49-F238E27FC236}">
              <a16:creationId xmlns:a16="http://schemas.microsoft.com/office/drawing/2014/main" id="{00000000-0008-0000-0800-000066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29" name="TextBox 409">
          <a:extLst>
            <a:ext uri="{FF2B5EF4-FFF2-40B4-BE49-F238E27FC236}">
              <a16:creationId xmlns:a16="http://schemas.microsoft.com/office/drawing/2014/main" id="{00000000-0008-0000-0800-000067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30" name="TextBox 410">
          <a:extLst>
            <a:ext uri="{FF2B5EF4-FFF2-40B4-BE49-F238E27FC236}">
              <a16:creationId xmlns:a16="http://schemas.microsoft.com/office/drawing/2014/main" id="{00000000-0008-0000-0800-000068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31" name="TextBox 411">
          <a:extLst>
            <a:ext uri="{FF2B5EF4-FFF2-40B4-BE49-F238E27FC236}">
              <a16:creationId xmlns:a16="http://schemas.microsoft.com/office/drawing/2014/main" id="{00000000-0008-0000-0800-000069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32" name="TextBox 412">
          <a:extLst>
            <a:ext uri="{FF2B5EF4-FFF2-40B4-BE49-F238E27FC236}">
              <a16:creationId xmlns:a16="http://schemas.microsoft.com/office/drawing/2014/main" id="{00000000-0008-0000-0800-00006A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33" name="TextBox 1">
          <a:extLst>
            <a:ext uri="{FF2B5EF4-FFF2-40B4-BE49-F238E27FC236}">
              <a16:creationId xmlns:a16="http://schemas.microsoft.com/office/drawing/2014/main" id="{00000000-0008-0000-0800-00006B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34" name="TextBox 414">
          <a:extLst>
            <a:ext uri="{FF2B5EF4-FFF2-40B4-BE49-F238E27FC236}">
              <a16:creationId xmlns:a16="http://schemas.microsoft.com/office/drawing/2014/main" id="{00000000-0008-0000-0800-00006C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35" name="TextBox 415">
          <a:extLst>
            <a:ext uri="{FF2B5EF4-FFF2-40B4-BE49-F238E27FC236}">
              <a16:creationId xmlns:a16="http://schemas.microsoft.com/office/drawing/2014/main" id="{00000000-0008-0000-0800-00006D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36" name="TextBox 416">
          <a:extLst>
            <a:ext uri="{FF2B5EF4-FFF2-40B4-BE49-F238E27FC236}">
              <a16:creationId xmlns:a16="http://schemas.microsoft.com/office/drawing/2014/main" id="{00000000-0008-0000-0800-00006E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37" name="TextBox 417">
          <a:extLst>
            <a:ext uri="{FF2B5EF4-FFF2-40B4-BE49-F238E27FC236}">
              <a16:creationId xmlns:a16="http://schemas.microsoft.com/office/drawing/2014/main" id="{00000000-0008-0000-0800-00006F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38" name="TextBox 1">
          <a:extLst>
            <a:ext uri="{FF2B5EF4-FFF2-40B4-BE49-F238E27FC236}">
              <a16:creationId xmlns:a16="http://schemas.microsoft.com/office/drawing/2014/main" id="{00000000-0008-0000-0800-000070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39" name="TextBox 419">
          <a:extLst>
            <a:ext uri="{FF2B5EF4-FFF2-40B4-BE49-F238E27FC236}">
              <a16:creationId xmlns:a16="http://schemas.microsoft.com/office/drawing/2014/main" id="{00000000-0008-0000-0800-000071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40" name="TextBox 420">
          <a:extLst>
            <a:ext uri="{FF2B5EF4-FFF2-40B4-BE49-F238E27FC236}">
              <a16:creationId xmlns:a16="http://schemas.microsoft.com/office/drawing/2014/main" id="{00000000-0008-0000-0800-000072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41" name="TextBox 1">
          <a:extLst>
            <a:ext uri="{FF2B5EF4-FFF2-40B4-BE49-F238E27FC236}">
              <a16:creationId xmlns:a16="http://schemas.microsoft.com/office/drawing/2014/main" id="{00000000-0008-0000-0800-000073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42" name="TextBox 422">
          <a:extLst>
            <a:ext uri="{FF2B5EF4-FFF2-40B4-BE49-F238E27FC236}">
              <a16:creationId xmlns:a16="http://schemas.microsoft.com/office/drawing/2014/main" id="{00000000-0008-0000-0800-000074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43" name="TextBox 423">
          <a:extLst>
            <a:ext uri="{FF2B5EF4-FFF2-40B4-BE49-F238E27FC236}">
              <a16:creationId xmlns:a16="http://schemas.microsoft.com/office/drawing/2014/main" id="{00000000-0008-0000-0800-000075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44" name="TextBox 424">
          <a:extLst>
            <a:ext uri="{FF2B5EF4-FFF2-40B4-BE49-F238E27FC236}">
              <a16:creationId xmlns:a16="http://schemas.microsoft.com/office/drawing/2014/main" id="{00000000-0008-0000-0800-000076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45" name="TextBox 425">
          <a:extLst>
            <a:ext uri="{FF2B5EF4-FFF2-40B4-BE49-F238E27FC236}">
              <a16:creationId xmlns:a16="http://schemas.microsoft.com/office/drawing/2014/main" id="{00000000-0008-0000-0800-000077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46" name="TextBox 1">
          <a:extLst>
            <a:ext uri="{FF2B5EF4-FFF2-40B4-BE49-F238E27FC236}">
              <a16:creationId xmlns:a16="http://schemas.microsoft.com/office/drawing/2014/main" id="{00000000-0008-0000-0800-000078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47" name="TextBox 427">
          <a:extLst>
            <a:ext uri="{FF2B5EF4-FFF2-40B4-BE49-F238E27FC236}">
              <a16:creationId xmlns:a16="http://schemas.microsoft.com/office/drawing/2014/main" id="{00000000-0008-0000-0800-000079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48" name="TextBox 428">
          <a:extLst>
            <a:ext uri="{FF2B5EF4-FFF2-40B4-BE49-F238E27FC236}">
              <a16:creationId xmlns:a16="http://schemas.microsoft.com/office/drawing/2014/main" id="{00000000-0008-0000-0800-00007A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49" name="TextBox 1">
          <a:extLst>
            <a:ext uri="{FF2B5EF4-FFF2-40B4-BE49-F238E27FC236}">
              <a16:creationId xmlns:a16="http://schemas.microsoft.com/office/drawing/2014/main" id="{00000000-0008-0000-0800-00007B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50" name="TextBox 430">
          <a:extLst>
            <a:ext uri="{FF2B5EF4-FFF2-40B4-BE49-F238E27FC236}">
              <a16:creationId xmlns:a16="http://schemas.microsoft.com/office/drawing/2014/main" id="{00000000-0008-0000-0800-00007C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51" name="TextBox 431">
          <a:extLst>
            <a:ext uri="{FF2B5EF4-FFF2-40B4-BE49-F238E27FC236}">
              <a16:creationId xmlns:a16="http://schemas.microsoft.com/office/drawing/2014/main" id="{00000000-0008-0000-0800-00007D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52" name="TextBox 432">
          <a:extLst>
            <a:ext uri="{FF2B5EF4-FFF2-40B4-BE49-F238E27FC236}">
              <a16:creationId xmlns:a16="http://schemas.microsoft.com/office/drawing/2014/main" id="{00000000-0008-0000-0800-00007E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53" name="TextBox 433">
          <a:extLst>
            <a:ext uri="{FF2B5EF4-FFF2-40B4-BE49-F238E27FC236}">
              <a16:creationId xmlns:a16="http://schemas.microsoft.com/office/drawing/2014/main" id="{00000000-0008-0000-0800-00007F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54" name="TextBox 1">
          <a:extLst>
            <a:ext uri="{FF2B5EF4-FFF2-40B4-BE49-F238E27FC236}">
              <a16:creationId xmlns:a16="http://schemas.microsoft.com/office/drawing/2014/main" id="{00000000-0008-0000-0800-000080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55" name="TextBox 435">
          <a:extLst>
            <a:ext uri="{FF2B5EF4-FFF2-40B4-BE49-F238E27FC236}">
              <a16:creationId xmlns:a16="http://schemas.microsoft.com/office/drawing/2014/main" id="{00000000-0008-0000-0800-000081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56" name="TextBox 658">
          <a:extLst>
            <a:ext uri="{FF2B5EF4-FFF2-40B4-BE49-F238E27FC236}">
              <a16:creationId xmlns:a16="http://schemas.microsoft.com/office/drawing/2014/main" id="{00000000-0008-0000-0800-000082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66675"/>
    <xdr:sp macro="" textlink="">
      <xdr:nvSpPr>
        <xdr:cNvPr id="2957" name="TextBox 659">
          <a:extLst>
            <a:ext uri="{FF2B5EF4-FFF2-40B4-BE49-F238E27FC236}">
              <a16:creationId xmlns:a16="http://schemas.microsoft.com/office/drawing/2014/main" id="{00000000-0008-0000-0800-0000832F0000}"/>
            </a:ext>
          </a:extLst>
        </xdr:cNvPr>
        <xdr:cNvSpPr txBox="1">
          <a:spLocks noChangeArrowheads="1"/>
        </xdr:cNvSpPr>
      </xdr:nvSpPr>
      <xdr:spPr bwMode="auto">
        <a:xfrm>
          <a:off x="3695700" y="23241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58" name="TextBox 399">
          <a:extLst>
            <a:ext uri="{FF2B5EF4-FFF2-40B4-BE49-F238E27FC236}">
              <a16:creationId xmlns:a16="http://schemas.microsoft.com/office/drawing/2014/main" id="{00000000-0008-0000-0800-000084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59" name="TextBox 400">
          <a:extLst>
            <a:ext uri="{FF2B5EF4-FFF2-40B4-BE49-F238E27FC236}">
              <a16:creationId xmlns:a16="http://schemas.microsoft.com/office/drawing/2014/main" id="{00000000-0008-0000-0800-000085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60" name="TextBox 401">
          <a:extLst>
            <a:ext uri="{FF2B5EF4-FFF2-40B4-BE49-F238E27FC236}">
              <a16:creationId xmlns:a16="http://schemas.microsoft.com/office/drawing/2014/main" id="{00000000-0008-0000-0800-000086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61" name="TextBox 402">
          <a:extLst>
            <a:ext uri="{FF2B5EF4-FFF2-40B4-BE49-F238E27FC236}">
              <a16:creationId xmlns:a16="http://schemas.microsoft.com/office/drawing/2014/main" id="{00000000-0008-0000-0800-000087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62" name="TextBox 403">
          <a:extLst>
            <a:ext uri="{FF2B5EF4-FFF2-40B4-BE49-F238E27FC236}">
              <a16:creationId xmlns:a16="http://schemas.microsoft.com/office/drawing/2014/main" id="{00000000-0008-0000-0800-000088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63" name="TextBox 404">
          <a:extLst>
            <a:ext uri="{FF2B5EF4-FFF2-40B4-BE49-F238E27FC236}">
              <a16:creationId xmlns:a16="http://schemas.microsoft.com/office/drawing/2014/main" id="{00000000-0008-0000-0800-000089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64" name="TextBox 406">
          <a:extLst>
            <a:ext uri="{FF2B5EF4-FFF2-40B4-BE49-F238E27FC236}">
              <a16:creationId xmlns:a16="http://schemas.microsoft.com/office/drawing/2014/main" id="{00000000-0008-0000-0800-00008A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65" name="TextBox 407">
          <a:extLst>
            <a:ext uri="{FF2B5EF4-FFF2-40B4-BE49-F238E27FC236}">
              <a16:creationId xmlns:a16="http://schemas.microsoft.com/office/drawing/2014/main" id="{00000000-0008-0000-0800-00008B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66" name="TextBox 408">
          <a:extLst>
            <a:ext uri="{FF2B5EF4-FFF2-40B4-BE49-F238E27FC236}">
              <a16:creationId xmlns:a16="http://schemas.microsoft.com/office/drawing/2014/main" id="{00000000-0008-0000-0800-00008C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67" name="TextBox 409">
          <a:extLst>
            <a:ext uri="{FF2B5EF4-FFF2-40B4-BE49-F238E27FC236}">
              <a16:creationId xmlns:a16="http://schemas.microsoft.com/office/drawing/2014/main" id="{00000000-0008-0000-0800-00008D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68" name="TextBox 410">
          <a:extLst>
            <a:ext uri="{FF2B5EF4-FFF2-40B4-BE49-F238E27FC236}">
              <a16:creationId xmlns:a16="http://schemas.microsoft.com/office/drawing/2014/main" id="{00000000-0008-0000-0800-00008E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69" name="TextBox 411">
          <a:extLst>
            <a:ext uri="{FF2B5EF4-FFF2-40B4-BE49-F238E27FC236}">
              <a16:creationId xmlns:a16="http://schemas.microsoft.com/office/drawing/2014/main" id="{00000000-0008-0000-0800-00008F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70" name="TextBox 658">
          <a:extLst>
            <a:ext uri="{FF2B5EF4-FFF2-40B4-BE49-F238E27FC236}">
              <a16:creationId xmlns:a16="http://schemas.microsoft.com/office/drawing/2014/main" id="{00000000-0008-0000-0800-000090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71" name="TextBox 659">
          <a:extLst>
            <a:ext uri="{FF2B5EF4-FFF2-40B4-BE49-F238E27FC236}">
              <a16:creationId xmlns:a16="http://schemas.microsoft.com/office/drawing/2014/main" id="{00000000-0008-0000-0800-000091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72" name="TextBox 399">
          <a:extLst>
            <a:ext uri="{FF2B5EF4-FFF2-40B4-BE49-F238E27FC236}">
              <a16:creationId xmlns:a16="http://schemas.microsoft.com/office/drawing/2014/main" id="{00000000-0008-0000-0800-000092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73" name="TextBox 400">
          <a:extLst>
            <a:ext uri="{FF2B5EF4-FFF2-40B4-BE49-F238E27FC236}">
              <a16:creationId xmlns:a16="http://schemas.microsoft.com/office/drawing/2014/main" id="{00000000-0008-0000-0800-000093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74" name="TextBox 401">
          <a:extLst>
            <a:ext uri="{FF2B5EF4-FFF2-40B4-BE49-F238E27FC236}">
              <a16:creationId xmlns:a16="http://schemas.microsoft.com/office/drawing/2014/main" id="{00000000-0008-0000-0800-000094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75" name="TextBox 402">
          <a:extLst>
            <a:ext uri="{FF2B5EF4-FFF2-40B4-BE49-F238E27FC236}">
              <a16:creationId xmlns:a16="http://schemas.microsoft.com/office/drawing/2014/main" id="{00000000-0008-0000-0800-000095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76" name="TextBox 403">
          <a:extLst>
            <a:ext uri="{FF2B5EF4-FFF2-40B4-BE49-F238E27FC236}">
              <a16:creationId xmlns:a16="http://schemas.microsoft.com/office/drawing/2014/main" id="{00000000-0008-0000-0800-000096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77" name="TextBox 404">
          <a:extLst>
            <a:ext uri="{FF2B5EF4-FFF2-40B4-BE49-F238E27FC236}">
              <a16:creationId xmlns:a16="http://schemas.microsoft.com/office/drawing/2014/main" id="{00000000-0008-0000-0800-000097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78" name="TextBox 406">
          <a:extLst>
            <a:ext uri="{FF2B5EF4-FFF2-40B4-BE49-F238E27FC236}">
              <a16:creationId xmlns:a16="http://schemas.microsoft.com/office/drawing/2014/main" id="{00000000-0008-0000-0800-000098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79" name="TextBox 407">
          <a:extLst>
            <a:ext uri="{FF2B5EF4-FFF2-40B4-BE49-F238E27FC236}">
              <a16:creationId xmlns:a16="http://schemas.microsoft.com/office/drawing/2014/main" id="{00000000-0008-0000-0800-000099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80" name="TextBox 408">
          <a:extLst>
            <a:ext uri="{FF2B5EF4-FFF2-40B4-BE49-F238E27FC236}">
              <a16:creationId xmlns:a16="http://schemas.microsoft.com/office/drawing/2014/main" id="{00000000-0008-0000-0800-00009A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81" name="TextBox 409">
          <a:extLst>
            <a:ext uri="{FF2B5EF4-FFF2-40B4-BE49-F238E27FC236}">
              <a16:creationId xmlns:a16="http://schemas.microsoft.com/office/drawing/2014/main" id="{00000000-0008-0000-0800-00009B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82" name="TextBox 410">
          <a:extLst>
            <a:ext uri="{FF2B5EF4-FFF2-40B4-BE49-F238E27FC236}">
              <a16:creationId xmlns:a16="http://schemas.microsoft.com/office/drawing/2014/main" id="{00000000-0008-0000-0800-00009C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2983" name="TextBox 411">
          <a:extLst>
            <a:ext uri="{FF2B5EF4-FFF2-40B4-BE49-F238E27FC236}">
              <a16:creationId xmlns:a16="http://schemas.microsoft.com/office/drawing/2014/main" id="{00000000-0008-0000-0800-00009D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84" name="TextBox 412">
          <a:extLst>
            <a:ext uri="{FF2B5EF4-FFF2-40B4-BE49-F238E27FC236}">
              <a16:creationId xmlns:a16="http://schemas.microsoft.com/office/drawing/2014/main" id="{00000000-0008-0000-0800-00009E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85" name="TextBox 1">
          <a:extLst>
            <a:ext uri="{FF2B5EF4-FFF2-40B4-BE49-F238E27FC236}">
              <a16:creationId xmlns:a16="http://schemas.microsoft.com/office/drawing/2014/main" id="{00000000-0008-0000-0800-00009F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86" name="TextBox 414">
          <a:extLst>
            <a:ext uri="{FF2B5EF4-FFF2-40B4-BE49-F238E27FC236}">
              <a16:creationId xmlns:a16="http://schemas.microsoft.com/office/drawing/2014/main" id="{00000000-0008-0000-0800-0000A0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87" name="TextBox 415">
          <a:extLst>
            <a:ext uri="{FF2B5EF4-FFF2-40B4-BE49-F238E27FC236}">
              <a16:creationId xmlns:a16="http://schemas.microsoft.com/office/drawing/2014/main" id="{00000000-0008-0000-0800-0000A1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88" name="TextBox 416">
          <a:extLst>
            <a:ext uri="{FF2B5EF4-FFF2-40B4-BE49-F238E27FC236}">
              <a16:creationId xmlns:a16="http://schemas.microsoft.com/office/drawing/2014/main" id="{00000000-0008-0000-0800-0000A2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89" name="TextBox 417">
          <a:extLst>
            <a:ext uri="{FF2B5EF4-FFF2-40B4-BE49-F238E27FC236}">
              <a16:creationId xmlns:a16="http://schemas.microsoft.com/office/drawing/2014/main" id="{00000000-0008-0000-0800-0000A3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90" name="TextBox 1">
          <a:extLst>
            <a:ext uri="{FF2B5EF4-FFF2-40B4-BE49-F238E27FC236}">
              <a16:creationId xmlns:a16="http://schemas.microsoft.com/office/drawing/2014/main" id="{00000000-0008-0000-0800-0000A4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91" name="TextBox 419">
          <a:extLst>
            <a:ext uri="{FF2B5EF4-FFF2-40B4-BE49-F238E27FC236}">
              <a16:creationId xmlns:a16="http://schemas.microsoft.com/office/drawing/2014/main" id="{00000000-0008-0000-0800-0000A5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92" name="TextBox 420">
          <a:extLst>
            <a:ext uri="{FF2B5EF4-FFF2-40B4-BE49-F238E27FC236}">
              <a16:creationId xmlns:a16="http://schemas.microsoft.com/office/drawing/2014/main" id="{00000000-0008-0000-0800-0000A6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93" name="TextBox 1">
          <a:extLst>
            <a:ext uri="{FF2B5EF4-FFF2-40B4-BE49-F238E27FC236}">
              <a16:creationId xmlns:a16="http://schemas.microsoft.com/office/drawing/2014/main" id="{00000000-0008-0000-0800-0000A7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94" name="TextBox 422">
          <a:extLst>
            <a:ext uri="{FF2B5EF4-FFF2-40B4-BE49-F238E27FC236}">
              <a16:creationId xmlns:a16="http://schemas.microsoft.com/office/drawing/2014/main" id="{00000000-0008-0000-0800-0000A8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95" name="TextBox 423">
          <a:extLst>
            <a:ext uri="{FF2B5EF4-FFF2-40B4-BE49-F238E27FC236}">
              <a16:creationId xmlns:a16="http://schemas.microsoft.com/office/drawing/2014/main" id="{00000000-0008-0000-0800-0000A9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96" name="TextBox 424">
          <a:extLst>
            <a:ext uri="{FF2B5EF4-FFF2-40B4-BE49-F238E27FC236}">
              <a16:creationId xmlns:a16="http://schemas.microsoft.com/office/drawing/2014/main" id="{00000000-0008-0000-0800-0000AA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97" name="TextBox 425">
          <a:extLst>
            <a:ext uri="{FF2B5EF4-FFF2-40B4-BE49-F238E27FC236}">
              <a16:creationId xmlns:a16="http://schemas.microsoft.com/office/drawing/2014/main" id="{00000000-0008-0000-0800-0000AB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98" name="TextBox 1">
          <a:extLst>
            <a:ext uri="{FF2B5EF4-FFF2-40B4-BE49-F238E27FC236}">
              <a16:creationId xmlns:a16="http://schemas.microsoft.com/office/drawing/2014/main" id="{00000000-0008-0000-0800-0000AC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2999" name="TextBox 427">
          <a:extLst>
            <a:ext uri="{FF2B5EF4-FFF2-40B4-BE49-F238E27FC236}">
              <a16:creationId xmlns:a16="http://schemas.microsoft.com/office/drawing/2014/main" id="{00000000-0008-0000-0800-0000AD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00" name="TextBox 428">
          <a:extLst>
            <a:ext uri="{FF2B5EF4-FFF2-40B4-BE49-F238E27FC236}">
              <a16:creationId xmlns:a16="http://schemas.microsoft.com/office/drawing/2014/main" id="{00000000-0008-0000-0800-0000AE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01" name="TextBox 1">
          <a:extLst>
            <a:ext uri="{FF2B5EF4-FFF2-40B4-BE49-F238E27FC236}">
              <a16:creationId xmlns:a16="http://schemas.microsoft.com/office/drawing/2014/main" id="{00000000-0008-0000-0800-0000AF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02" name="TextBox 430">
          <a:extLst>
            <a:ext uri="{FF2B5EF4-FFF2-40B4-BE49-F238E27FC236}">
              <a16:creationId xmlns:a16="http://schemas.microsoft.com/office/drawing/2014/main" id="{00000000-0008-0000-0800-0000B0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03" name="TextBox 431">
          <a:extLst>
            <a:ext uri="{FF2B5EF4-FFF2-40B4-BE49-F238E27FC236}">
              <a16:creationId xmlns:a16="http://schemas.microsoft.com/office/drawing/2014/main" id="{00000000-0008-0000-0800-0000B1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04" name="TextBox 432">
          <a:extLst>
            <a:ext uri="{FF2B5EF4-FFF2-40B4-BE49-F238E27FC236}">
              <a16:creationId xmlns:a16="http://schemas.microsoft.com/office/drawing/2014/main" id="{00000000-0008-0000-0800-0000B2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05" name="TextBox 433">
          <a:extLst>
            <a:ext uri="{FF2B5EF4-FFF2-40B4-BE49-F238E27FC236}">
              <a16:creationId xmlns:a16="http://schemas.microsoft.com/office/drawing/2014/main" id="{00000000-0008-0000-0800-0000B3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06" name="TextBox 1">
          <a:extLst>
            <a:ext uri="{FF2B5EF4-FFF2-40B4-BE49-F238E27FC236}">
              <a16:creationId xmlns:a16="http://schemas.microsoft.com/office/drawing/2014/main" id="{00000000-0008-0000-0800-0000B4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07" name="TextBox 435">
          <a:extLst>
            <a:ext uri="{FF2B5EF4-FFF2-40B4-BE49-F238E27FC236}">
              <a16:creationId xmlns:a16="http://schemas.microsoft.com/office/drawing/2014/main" id="{00000000-0008-0000-0800-0000B5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3008" name="TextBox 658">
          <a:extLst>
            <a:ext uri="{FF2B5EF4-FFF2-40B4-BE49-F238E27FC236}">
              <a16:creationId xmlns:a16="http://schemas.microsoft.com/office/drawing/2014/main" id="{00000000-0008-0000-0800-0000B6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122</xdr:row>
      <xdr:rowOff>0</xdr:rowOff>
    </xdr:from>
    <xdr:ext cx="76200" cy="104775"/>
    <xdr:sp macro="" textlink="">
      <xdr:nvSpPr>
        <xdr:cNvPr id="3009" name="TextBox 659">
          <a:extLst>
            <a:ext uri="{FF2B5EF4-FFF2-40B4-BE49-F238E27FC236}">
              <a16:creationId xmlns:a16="http://schemas.microsoft.com/office/drawing/2014/main" id="{00000000-0008-0000-0800-0000B72F0000}"/>
            </a:ext>
          </a:extLst>
        </xdr:cNvPr>
        <xdr:cNvSpPr txBox="1">
          <a:spLocks noChangeArrowheads="1"/>
        </xdr:cNvSpPr>
      </xdr:nvSpPr>
      <xdr:spPr bwMode="auto">
        <a:xfrm>
          <a:off x="3695700" y="23241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10" name="TextBox 399">
          <a:extLst>
            <a:ext uri="{FF2B5EF4-FFF2-40B4-BE49-F238E27FC236}">
              <a16:creationId xmlns:a16="http://schemas.microsoft.com/office/drawing/2014/main" id="{00000000-0008-0000-0800-0000B8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11" name="TextBox 400">
          <a:extLst>
            <a:ext uri="{FF2B5EF4-FFF2-40B4-BE49-F238E27FC236}">
              <a16:creationId xmlns:a16="http://schemas.microsoft.com/office/drawing/2014/main" id="{00000000-0008-0000-0800-0000B9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12" name="TextBox 401">
          <a:extLst>
            <a:ext uri="{FF2B5EF4-FFF2-40B4-BE49-F238E27FC236}">
              <a16:creationId xmlns:a16="http://schemas.microsoft.com/office/drawing/2014/main" id="{00000000-0008-0000-0800-0000BA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13" name="TextBox 402">
          <a:extLst>
            <a:ext uri="{FF2B5EF4-FFF2-40B4-BE49-F238E27FC236}">
              <a16:creationId xmlns:a16="http://schemas.microsoft.com/office/drawing/2014/main" id="{00000000-0008-0000-0800-0000BB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14" name="TextBox 403">
          <a:extLst>
            <a:ext uri="{FF2B5EF4-FFF2-40B4-BE49-F238E27FC236}">
              <a16:creationId xmlns:a16="http://schemas.microsoft.com/office/drawing/2014/main" id="{00000000-0008-0000-0800-0000BC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15" name="TextBox 404">
          <a:extLst>
            <a:ext uri="{FF2B5EF4-FFF2-40B4-BE49-F238E27FC236}">
              <a16:creationId xmlns:a16="http://schemas.microsoft.com/office/drawing/2014/main" id="{00000000-0008-0000-0800-0000BD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16" name="TextBox 406">
          <a:extLst>
            <a:ext uri="{FF2B5EF4-FFF2-40B4-BE49-F238E27FC236}">
              <a16:creationId xmlns:a16="http://schemas.microsoft.com/office/drawing/2014/main" id="{00000000-0008-0000-0800-0000BE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17" name="TextBox 407">
          <a:extLst>
            <a:ext uri="{FF2B5EF4-FFF2-40B4-BE49-F238E27FC236}">
              <a16:creationId xmlns:a16="http://schemas.microsoft.com/office/drawing/2014/main" id="{00000000-0008-0000-0800-0000BF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18" name="TextBox 408">
          <a:extLst>
            <a:ext uri="{FF2B5EF4-FFF2-40B4-BE49-F238E27FC236}">
              <a16:creationId xmlns:a16="http://schemas.microsoft.com/office/drawing/2014/main" id="{00000000-0008-0000-0800-0000C0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19" name="TextBox 409">
          <a:extLst>
            <a:ext uri="{FF2B5EF4-FFF2-40B4-BE49-F238E27FC236}">
              <a16:creationId xmlns:a16="http://schemas.microsoft.com/office/drawing/2014/main" id="{00000000-0008-0000-0800-0000C1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20" name="TextBox 410">
          <a:extLst>
            <a:ext uri="{FF2B5EF4-FFF2-40B4-BE49-F238E27FC236}">
              <a16:creationId xmlns:a16="http://schemas.microsoft.com/office/drawing/2014/main" id="{00000000-0008-0000-0800-0000C2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21" name="TextBox 411">
          <a:extLst>
            <a:ext uri="{FF2B5EF4-FFF2-40B4-BE49-F238E27FC236}">
              <a16:creationId xmlns:a16="http://schemas.microsoft.com/office/drawing/2014/main" id="{00000000-0008-0000-0800-0000C3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22" name="TextBox 658">
          <a:extLst>
            <a:ext uri="{FF2B5EF4-FFF2-40B4-BE49-F238E27FC236}">
              <a16:creationId xmlns:a16="http://schemas.microsoft.com/office/drawing/2014/main" id="{00000000-0008-0000-0800-0000C4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23" name="TextBox 659">
          <a:extLst>
            <a:ext uri="{FF2B5EF4-FFF2-40B4-BE49-F238E27FC236}">
              <a16:creationId xmlns:a16="http://schemas.microsoft.com/office/drawing/2014/main" id="{00000000-0008-0000-0800-0000C5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24" name="TextBox 399">
          <a:extLst>
            <a:ext uri="{FF2B5EF4-FFF2-40B4-BE49-F238E27FC236}">
              <a16:creationId xmlns:a16="http://schemas.microsoft.com/office/drawing/2014/main" id="{00000000-0008-0000-0800-0000C6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25" name="TextBox 400">
          <a:extLst>
            <a:ext uri="{FF2B5EF4-FFF2-40B4-BE49-F238E27FC236}">
              <a16:creationId xmlns:a16="http://schemas.microsoft.com/office/drawing/2014/main" id="{00000000-0008-0000-0800-0000C7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26" name="TextBox 401">
          <a:extLst>
            <a:ext uri="{FF2B5EF4-FFF2-40B4-BE49-F238E27FC236}">
              <a16:creationId xmlns:a16="http://schemas.microsoft.com/office/drawing/2014/main" id="{00000000-0008-0000-0800-0000C8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27" name="TextBox 402">
          <a:extLst>
            <a:ext uri="{FF2B5EF4-FFF2-40B4-BE49-F238E27FC236}">
              <a16:creationId xmlns:a16="http://schemas.microsoft.com/office/drawing/2014/main" id="{00000000-0008-0000-0800-0000C9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28" name="TextBox 403">
          <a:extLst>
            <a:ext uri="{FF2B5EF4-FFF2-40B4-BE49-F238E27FC236}">
              <a16:creationId xmlns:a16="http://schemas.microsoft.com/office/drawing/2014/main" id="{00000000-0008-0000-0800-0000CA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29" name="TextBox 404">
          <a:extLst>
            <a:ext uri="{FF2B5EF4-FFF2-40B4-BE49-F238E27FC236}">
              <a16:creationId xmlns:a16="http://schemas.microsoft.com/office/drawing/2014/main" id="{00000000-0008-0000-0800-0000CB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30" name="TextBox 406">
          <a:extLst>
            <a:ext uri="{FF2B5EF4-FFF2-40B4-BE49-F238E27FC236}">
              <a16:creationId xmlns:a16="http://schemas.microsoft.com/office/drawing/2014/main" id="{00000000-0008-0000-0800-0000CC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31" name="TextBox 407">
          <a:extLst>
            <a:ext uri="{FF2B5EF4-FFF2-40B4-BE49-F238E27FC236}">
              <a16:creationId xmlns:a16="http://schemas.microsoft.com/office/drawing/2014/main" id="{00000000-0008-0000-0800-0000CD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32" name="TextBox 408">
          <a:extLst>
            <a:ext uri="{FF2B5EF4-FFF2-40B4-BE49-F238E27FC236}">
              <a16:creationId xmlns:a16="http://schemas.microsoft.com/office/drawing/2014/main" id="{00000000-0008-0000-0800-0000CE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33" name="TextBox 409">
          <a:extLst>
            <a:ext uri="{FF2B5EF4-FFF2-40B4-BE49-F238E27FC236}">
              <a16:creationId xmlns:a16="http://schemas.microsoft.com/office/drawing/2014/main" id="{00000000-0008-0000-0800-0000CF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34" name="TextBox 410">
          <a:extLst>
            <a:ext uri="{FF2B5EF4-FFF2-40B4-BE49-F238E27FC236}">
              <a16:creationId xmlns:a16="http://schemas.microsoft.com/office/drawing/2014/main" id="{00000000-0008-0000-0800-0000D0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35" name="TextBox 411">
          <a:extLst>
            <a:ext uri="{FF2B5EF4-FFF2-40B4-BE49-F238E27FC236}">
              <a16:creationId xmlns:a16="http://schemas.microsoft.com/office/drawing/2014/main" id="{00000000-0008-0000-0800-0000D1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36" name="TextBox 412">
          <a:extLst>
            <a:ext uri="{FF2B5EF4-FFF2-40B4-BE49-F238E27FC236}">
              <a16:creationId xmlns:a16="http://schemas.microsoft.com/office/drawing/2014/main" id="{00000000-0008-0000-0800-0000D2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37" name="TextBox 1">
          <a:extLst>
            <a:ext uri="{FF2B5EF4-FFF2-40B4-BE49-F238E27FC236}">
              <a16:creationId xmlns:a16="http://schemas.microsoft.com/office/drawing/2014/main" id="{00000000-0008-0000-0800-0000D3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38" name="TextBox 414">
          <a:extLst>
            <a:ext uri="{FF2B5EF4-FFF2-40B4-BE49-F238E27FC236}">
              <a16:creationId xmlns:a16="http://schemas.microsoft.com/office/drawing/2014/main" id="{00000000-0008-0000-0800-0000D4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39" name="TextBox 415">
          <a:extLst>
            <a:ext uri="{FF2B5EF4-FFF2-40B4-BE49-F238E27FC236}">
              <a16:creationId xmlns:a16="http://schemas.microsoft.com/office/drawing/2014/main" id="{00000000-0008-0000-0800-0000D5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40" name="TextBox 416">
          <a:extLst>
            <a:ext uri="{FF2B5EF4-FFF2-40B4-BE49-F238E27FC236}">
              <a16:creationId xmlns:a16="http://schemas.microsoft.com/office/drawing/2014/main" id="{00000000-0008-0000-0800-0000D6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41" name="TextBox 417">
          <a:extLst>
            <a:ext uri="{FF2B5EF4-FFF2-40B4-BE49-F238E27FC236}">
              <a16:creationId xmlns:a16="http://schemas.microsoft.com/office/drawing/2014/main" id="{00000000-0008-0000-0800-0000D7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42" name="TextBox 1">
          <a:extLst>
            <a:ext uri="{FF2B5EF4-FFF2-40B4-BE49-F238E27FC236}">
              <a16:creationId xmlns:a16="http://schemas.microsoft.com/office/drawing/2014/main" id="{00000000-0008-0000-0800-0000D8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43" name="TextBox 419">
          <a:extLst>
            <a:ext uri="{FF2B5EF4-FFF2-40B4-BE49-F238E27FC236}">
              <a16:creationId xmlns:a16="http://schemas.microsoft.com/office/drawing/2014/main" id="{00000000-0008-0000-0800-0000D9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44" name="TextBox 420">
          <a:extLst>
            <a:ext uri="{FF2B5EF4-FFF2-40B4-BE49-F238E27FC236}">
              <a16:creationId xmlns:a16="http://schemas.microsoft.com/office/drawing/2014/main" id="{00000000-0008-0000-0800-0000DA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45" name="TextBox 1">
          <a:extLst>
            <a:ext uri="{FF2B5EF4-FFF2-40B4-BE49-F238E27FC236}">
              <a16:creationId xmlns:a16="http://schemas.microsoft.com/office/drawing/2014/main" id="{00000000-0008-0000-0800-0000DB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46" name="TextBox 422">
          <a:extLst>
            <a:ext uri="{FF2B5EF4-FFF2-40B4-BE49-F238E27FC236}">
              <a16:creationId xmlns:a16="http://schemas.microsoft.com/office/drawing/2014/main" id="{00000000-0008-0000-0800-0000DC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47" name="TextBox 423">
          <a:extLst>
            <a:ext uri="{FF2B5EF4-FFF2-40B4-BE49-F238E27FC236}">
              <a16:creationId xmlns:a16="http://schemas.microsoft.com/office/drawing/2014/main" id="{00000000-0008-0000-0800-0000DD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48" name="TextBox 424">
          <a:extLst>
            <a:ext uri="{FF2B5EF4-FFF2-40B4-BE49-F238E27FC236}">
              <a16:creationId xmlns:a16="http://schemas.microsoft.com/office/drawing/2014/main" id="{00000000-0008-0000-0800-0000DE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49" name="TextBox 425">
          <a:extLst>
            <a:ext uri="{FF2B5EF4-FFF2-40B4-BE49-F238E27FC236}">
              <a16:creationId xmlns:a16="http://schemas.microsoft.com/office/drawing/2014/main" id="{00000000-0008-0000-0800-0000DF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50" name="TextBox 1">
          <a:extLst>
            <a:ext uri="{FF2B5EF4-FFF2-40B4-BE49-F238E27FC236}">
              <a16:creationId xmlns:a16="http://schemas.microsoft.com/office/drawing/2014/main" id="{00000000-0008-0000-0800-0000E0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51" name="TextBox 427">
          <a:extLst>
            <a:ext uri="{FF2B5EF4-FFF2-40B4-BE49-F238E27FC236}">
              <a16:creationId xmlns:a16="http://schemas.microsoft.com/office/drawing/2014/main" id="{00000000-0008-0000-0800-0000E1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52" name="TextBox 428">
          <a:extLst>
            <a:ext uri="{FF2B5EF4-FFF2-40B4-BE49-F238E27FC236}">
              <a16:creationId xmlns:a16="http://schemas.microsoft.com/office/drawing/2014/main" id="{00000000-0008-0000-0800-0000E2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53" name="TextBox 1">
          <a:extLst>
            <a:ext uri="{FF2B5EF4-FFF2-40B4-BE49-F238E27FC236}">
              <a16:creationId xmlns:a16="http://schemas.microsoft.com/office/drawing/2014/main" id="{00000000-0008-0000-0800-0000E3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54" name="TextBox 430">
          <a:extLst>
            <a:ext uri="{FF2B5EF4-FFF2-40B4-BE49-F238E27FC236}">
              <a16:creationId xmlns:a16="http://schemas.microsoft.com/office/drawing/2014/main" id="{00000000-0008-0000-0800-0000E4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55" name="TextBox 431">
          <a:extLst>
            <a:ext uri="{FF2B5EF4-FFF2-40B4-BE49-F238E27FC236}">
              <a16:creationId xmlns:a16="http://schemas.microsoft.com/office/drawing/2014/main" id="{00000000-0008-0000-0800-0000E5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56" name="TextBox 432">
          <a:extLst>
            <a:ext uri="{FF2B5EF4-FFF2-40B4-BE49-F238E27FC236}">
              <a16:creationId xmlns:a16="http://schemas.microsoft.com/office/drawing/2014/main" id="{00000000-0008-0000-0800-0000E6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57" name="TextBox 433">
          <a:extLst>
            <a:ext uri="{FF2B5EF4-FFF2-40B4-BE49-F238E27FC236}">
              <a16:creationId xmlns:a16="http://schemas.microsoft.com/office/drawing/2014/main" id="{00000000-0008-0000-0800-0000E7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58" name="TextBox 1">
          <a:extLst>
            <a:ext uri="{FF2B5EF4-FFF2-40B4-BE49-F238E27FC236}">
              <a16:creationId xmlns:a16="http://schemas.microsoft.com/office/drawing/2014/main" id="{00000000-0008-0000-0800-0000E8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59" name="TextBox 435">
          <a:extLst>
            <a:ext uri="{FF2B5EF4-FFF2-40B4-BE49-F238E27FC236}">
              <a16:creationId xmlns:a16="http://schemas.microsoft.com/office/drawing/2014/main" id="{00000000-0008-0000-0800-0000E92F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60" name="TextBox 658">
          <a:extLst>
            <a:ext uri="{FF2B5EF4-FFF2-40B4-BE49-F238E27FC236}">
              <a16:creationId xmlns:a16="http://schemas.microsoft.com/office/drawing/2014/main" id="{00000000-0008-0000-0800-0000EA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104775"/>
    <xdr:sp macro="" textlink="">
      <xdr:nvSpPr>
        <xdr:cNvPr id="3061" name="TextBox 659">
          <a:extLst>
            <a:ext uri="{FF2B5EF4-FFF2-40B4-BE49-F238E27FC236}">
              <a16:creationId xmlns:a16="http://schemas.microsoft.com/office/drawing/2014/main" id="{00000000-0008-0000-0800-0000EB2F0000}"/>
            </a:ext>
          </a:extLst>
        </xdr:cNvPr>
        <xdr:cNvSpPr txBox="1">
          <a:spLocks noChangeArrowheads="1"/>
        </xdr:cNvSpPr>
      </xdr:nvSpPr>
      <xdr:spPr bwMode="auto">
        <a:xfrm>
          <a:off x="3695700" y="23774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62" name="TextBox 399">
          <a:extLst>
            <a:ext uri="{FF2B5EF4-FFF2-40B4-BE49-F238E27FC236}">
              <a16:creationId xmlns:a16="http://schemas.microsoft.com/office/drawing/2014/main" id="{00000000-0008-0000-0800-0000EC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63" name="TextBox 400">
          <a:extLst>
            <a:ext uri="{FF2B5EF4-FFF2-40B4-BE49-F238E27FC236}">
              <a16:creationId xmlns:a16="http://schemas.microsoft.com/office/drawing/2014/main" id="{00000000-0008-0000-0800-0000ED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64" name="TextBox 401">
          <a:extLst>
            <a:ext uri="{FF2B5EF4-FFF2-40B4-BE49-F238E27FC236}">
              <a16:creationId xmlns:a16="http://schemas.microsoft.com/office/drawing/2014/main" id="{00000000-0008-0000-0800-0000EE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65" name="TextBox 402">
          <a:extLst>
            <a:ext uri="{FF2B5EF4-FFF2-40B4-BE49-F238E27FC236}">
              <a16:creationId xmlns:a16="http://schemas.microsoft.com/office/drawing/2014/main" id="{00000000-0008-0000-0800-0000EF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66" name="TextBox 403">
          <a:extLst>
            <a:ext uri="{FF2B5EF4-FFF2-40B4-BE49-F238E27FC236}">
              <a16:creationId xmlns:a16="http://schemas.microsoft.com/office/drawing/2014/main" id="{00000000-0008-0000-0800-0000F0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67" name="TextBox 404">
          <a:extLst>
            <a:ext uri="{FF2B5EF4-FFF2-40B4-BE49-F238E27FC236}">
              <a16:creationId xmlns:a16="http://schemas.microsoft.com/office/drawing/2014/main" id="{00000000-0008-0000-0800-0000F1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68" name="TextBox 406">
          <a:extLst>
            <a:ext uri="{FF2B5EF4-FFF2-40B4-BE49-F238E27FC236}">
              <a16:creationId xmlns:a16="http://schemas.microsoft.com/office/drawing/2014/main" id="{00000000-0008-0000-0800-0000F2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69" name="TextBox 407">
          <a:extLst>
            <a:ext uri="{FF2B5EF4-FFF2-40B4-BE49-F238E27FC236}">
              <a16:creationId xmlns:a16="http://schemas.microsoft.com/office/drawing/2014/main" id="{00000000-0008-0000-0800-0000F3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70" name="TextBox 408">
          <a:extLst>
            <a:ext uri="{FF2B5EF4-FFF2-40B4-BE49-F238E27FC236}">
              <a16:creationId xmlns:a16="http://schemas.microsoft.com/office/drawing/2014/main" id="{00000000-0008-0000-0800-0000F4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71" name="TextBox 409">
          <a:extLst>
            <a:ext uri="{FF2B5EF4-FFF2-40B4-BE49-F238E27FC236}">
              <a16:creationId xmlns:a16="http://schemas.microsoft.com/office/drawing/2014/main" id="{00000000-0008-0000-0800-0000F5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72" name="TextBox 410">
          <a:extLst>
            <a:ext uri="{FF2B5EF4-FFF2-40B4-BE49-F238E27FC236}">
              <a16:creationId xmlns:a16="http://schemas.microsoft.com/office/drawing/2014/main" id="{00000000-0008-0000-0800-0000F6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73" name="TextBox 411">
          <a:extLst>
            <a:ext uri="{FF2B5EF4-FFF2-40B4-BE49-F238E27FC236}">
              <a16:creationId xmlns:a16="http://schemas.microsoft.com/office/drawing/2014/main" id="{00000000-0008-0000-0800-0000F7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74" name="TextBox 658">
          <a:extLst>
            <a:ext uri="{FF2B5EF4-FFF2-40B4-BE49-F238E27FC236}">
              <a16:creationId xmlns:a16="http://schemas.microsoft.com/office/drawing/2014/main" id="{00000000-0008-0000-0800-0000F8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75" name="TextBox 659">
          <a:extLst>
            <a:ext uri="{FF2B5EF4-FFF2-40B4-BE49-F238E27FC236}">
              <a16:creationId xmlns:a16="http://schemas.microsoft.com/office/drawing/2014/main" id="{00000000-0008-0000-0800-0000F9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76" name="TextBox 399">
          <a:extLst>
            <a:ext uri="{FF2B5EF4-FFF2-40B4-BE49-F238E27FC236}">
              <a16:creationId xmlns:a16="http://schemas.microsoft.com/office/drawing/2014/main" id="{00000000-0008-0000-0800-0000FA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77" name="TextBox 400">
          <a:extLst>
            <a:ext uri="{FF2B5EF4-FFF2-40B4-BE49-F238E27FC236}">
              <a16:creationId xmlns:a16="http://schemas.microsoft.com/office/drawing/2014/main" id="{00000000-0008-0000-0800-0000FB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78" name="TextBox 401">
          <a:extLst>
            <a:ext uri="{FF2B5EF4-FFF2-40B4-BE49-F238E27FC236}">
              <a16:creationId xmlns:a16="http://schemas.microsoft.com/office/drawing/2014/main" id="{00000000-0008-0000-0800-0000FC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79" name="TextBox 402">
          <a:extLst>
            <a:ext uri="{FF2B5EF4-FFF2-40B4-BE49-F238E27FC236}">
              <a16:creationId xmlns:a16="http://schemas.microsoft.com/office/drawing/2014/main" id="{00000000-0008-0000-0800-0000FD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80" name="TextBox 403">
          <a:extLst>
            <a:ext uri="{FF2B5EF4-FFF2-40B4-BE49-F238E27FC236}">
              <a16:creationId xmlns:a16="http://schemas.microsoft.com/office/drawing/2014/main" id="{00000000-0008-0000-0800-0000FE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81" name="TextBox 404">
          <a:extLst>
            <a:ext uri="{FF2B5EF4-FFF2-40B4-BE49-F238E27FC236}">
              <a16:creationId xmlns:a16="http://schemas.microsoft.com/office/drawing/2014/main" id="{00000000-0008-0000-0800-0000FF2F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82" name="TextBox 406">
          <a:extLst>
            <a:ext uri="{FF2B5EF4-FFF2-40B4-BE49-F238E27FC236}">
              <a16:creationId xmlns:a16="http://schemas.microsoft.com/office/drawing/2014/main" id="{00000000-0008-0000-0800-000000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83" name="TextBox 407">
          <a:extLst>
            <a:ext uri="{FF2B5EF4-FFF2-40B4-BE49-F238E27FC236}">
              <a16:creationId xmlns:a16="http://schemas.microsoft.com/office/drawing/2014/main" id="{00000000-0008-0000-0800-000001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84" name="TextBox 408">
          <a:extLst>
            <a:ext uri="{FF2B5EF4-FFF2-40B4-BE49-F238E27FC236}">
              <a16:creationId xmlns:a16="http://schemas.microsoft.com/office/drawing/2014/main" id="{00000000-0008-0000-0800-000002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85" name="TextBox 409">
          <a:extLst>
            <a:ext uri="{FF2B5EF4-FFF2-40B4-BE49-F238E27FC236}">
              <a16:creationId xmlns:a16="http://schemas.microsoft.com/office/drawing/2014/main" id="{00000000-0008-0000-0800-000003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86" name="TextBox 410">
          <a:extLst>
            <a:ext uri="{FF2B5EF4-FFF2-40B4-BE49-F238E27FC236}">
              <a16:creationId xmlns:a16="http://schemas.microsoft.com/office/drawing/2014/main" id="{00000000-0008-0000-0800-000004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087" name="TextBox 411">
          <a:extLst>
            <a:ext uri="{FF2B5EF4-FFF2-40B4-BE49-F238E27FC236}">
              <a16:creationId xmlns:a16="http://schemas.microsoft.com/office/drawing/2014/main" id="{00000000-0008-0000-0800-000005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88" name="TextBox 412">
          <a:extLst>
            <a:ext uri="{FF2B5EF4-FFF2-40B4-BE49-F238E27FC236}">
              <a16:creationId xmlns:a16="http://schemas.microsoft.com/office/drawing/2014/main" id="{00000000-0008-0000-0800-000006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89" name="TextBox 1">
          <a:extLst>
            <a:ext uri="{FF2B5EF4-FFF2-40B4-BE49-F238E27FC236}">
              <a16:creationId xmlns:a16="http://schemas.microsoft.com/office/drawing/2014/main" id="{00000000-0008-0000-0800-000007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90" name="TextBox 414">
          <a:extLst>
            <a:ext uri="{FF2B5EF4-FFF2-40B4-BE49-F238E27FC236}">
              <a16:creationId xmlns:a16="http://schemas.microsoft.com/office/drawing/2014/main" id="{00000000-0008-0000-0800-000008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91" name="TextBox 415">
          <a:extLst>
            <a:ext uri="{FF2B5EF4-FFF2-40B4-BE49-F238E27FC236}">
              <a16:creationId xmlns:a16="http://schemas.microsoft.com/office/drawing/2014/main" id="{00000000-0008-0000-0800-000009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92" name="TextBox 416">
          <a:extLst>
            <a:ext uri="{FF2B5EF4-FFF2-40B4-BE49-F238E27FC236}">
              <a16:creationId xmlns:a16="http://schemas.microsoft.com/office/drawing/2014/main" id="{00000000-0008-0000-0800-00000A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93" name="TextBox 417">
          <a:extLst>
            <a:ext uri="{FF2B5EF4-FFF2-40B4-BE49-F238E27FC236}">
              <a16:creationId xmlns:a16="http://schemas.microsoft.com/office/drawing/2014/main" id="{00000000-0008-0000-0800-00000B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94" name="TextBox 1">
          <a:extLst>
            <a:ext uri="{FF2B5EF4-FFF2-40B4-BE49-F238E27FC236}">
              <a16:creationId xmlns:a16="http://schemas.microsoft.com/office/drawing/2014/main" id="{00000000-0008-0000-0800-00000C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95" name="TextBox 419">
          <a:extLst>
            <a:ext uri="{FF2B5EF4-FFF2-40B4-BE49-F238E27FC236}">
              <a16:creationId xmlns:a16="http://schemas.microsoft.com/office/drawing/2014/main" id="{00000000-0008-0000-0800-00000D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96" name="TextBox 420">
          <a:extLst>
            <a:ext uri="{FF2B5EF4-FFF2-40B4-BE49-F238E27FC236}">
              <a16:creationId xmlns:a16="http://schemas.microsoft.com/office/drawing/2014/main" id="{00000000-0008-0000-0800-00000E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97" name="TextBox 1">
          <a:extLst>
            <a:ext uri="{FF2B5EF4-FFF2-40B4-BE49-F238E27FC236}">
              <a16:creationId xmlns:a16="http://schemas.microsoft.com/office/drawing/2014/main" id="{00000000-0008-0000-0800-00000F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98" name="TextBox 422">
          <a:extLst>
            <a:ext uri="{FF2B5EF4-FFF2-40B4-BE49-F238E27FC236}">
              <a16:creationId xmlns:a16="http://schemas.microsoft.com/office/drawing/2014/main" id="{00000000-0008-0000-0800-000010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099" name="TextBox 423">
          <a:extLst>
            <a:ext uri="{FF2B5EF4-FFF2-40B4-BE49-F238E27FC236}">
              <a16:creationId xmlns:a16="http://schemas.microsoft.com/office/drawing/2014/main" id="{00000000-0008-0000-0800-000011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00" name="TextBox 424">
          <a:extLst>
            <a:ext uri="{FF2B5EF4-FFF2-40B4-BE49-F238E27FC236}">
              <a16:creationId xmlns:a16="http://schemas.microsoft.com/office/drawing/2014/main" id="{00000000-0008-0000-0800-000012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01" name="TextBox 425">
          <a:extLst>
            <a:ext uri="{FF2B5EF4-FFF2-40B4-BE49-F238E27FC236}">
              <a16:creationId xmlns:a16="http://schemas.microsoft.com/office/drawing/2014/main" id="{00000000-0008-0000-0800-000013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02" name="TextBox 1">
          <a:extLst>
            <a:ext uri="{FF2B5EF4-FFF2-40B4-BE49-F238E27FC236}">
              <a16:creationId xmlns:a16="http://schemas.microsoft.com/office/drawing/2014/main" id="{00000000-0008-0000-0800-000014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03" name="TextBox 427">
          <a:extLst>
            <a:ext uri="{FF2B5EF4-FFF2-40B4-BE49-F238E27FC236}">
              <a16:creationId xmlns:a16="http://schemas.microsoft.com/office/drawing/2014/main" id="{00000000-0008-0000-0800-000015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04" name="TextBox 428">
          <a:extLst>
            <a:ext uri="{FF2B5EF4-FFF2-40B4-BE49-F238E27FC236}">
              <a16:creationId xmlns:a16="http://schemas.microsoft.com/office/drawing/2014/main" id="{00000000-0008-0000-0800-000016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05" name="TextBox 1">
          <a:extLst>
            <a:ext uri="{FF2B5EF4-FFF2-40B4-BE49-F238E27FC236}">
              <a16:creationId xmlns:a16="http://schemas.microsoft.com/office/drawing/2014/main" id="{00000000-0008-0000-0800-000017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06" name="TextBox 430">
          <a:extLst>
            <a:ext uri="{FF2B5EF4-FFF2-40B4-BE49-F238E27FC236}">
              <a16:creationId xmlns:a16="http://schemas.microsoft.com/office/drawing/2014/main" id="{00000000-0008-0000-0800-000018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07" name="TextBox 431">
          <a:extLst>
            <a:ext uri="{FF2B5EF4-FFF2-40B4-BE49-F238E27FC236}">
              <a16:creationId xmlns:a16="http://schemas.microsoft.com/office/drawing/2014/main" id="{00000000-0008-0000-0800-000019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08" name="TextBox 432">
          <a:extLst>
            <a:ext uri="{FF2B5EF4-FFF2-40B4-BE49-F238E27FC236}">
              <a16:creationId xmlns:a16="http://schemas.microsoft.com/office/drawing/2014/main" id="{00000000-0008-0000-0800-00001A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09" name="TextBox 433">
          <a:extLst>
            <a:ext uri="{FF2B5EF4-FFF2-40B4-BE49-F238E27FC236}">
              <a16:creationId xmlns:a16="http://schemas.microsoft.com/office/drawing/2014/main" id="{00000000-0008-0000-0800-00001B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10" name="TextBox 1">
          <a:extLst>
            <a:ext uri="{FF2B5EF4-FFF2-40B4-BE49-F238E27FC236}">
              <a16:creationId xmlns:a16="http://schemas.microsoft.com/office/drawing/2014/main" id="{00000000-0008-0000-0800-00001C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76200"/>
    <xdr:sp macro="" textlink="">
      <xdr:nvSpPr>
        <xdr:cNvPr id="3111" name="TextBox 435">
          <a:extLst>
            <a:ext uri="{FF2B5EF4-FFF2-40B4-BE49-F238E27FC236}">
              <a16:creationId xmlns:a16="http://schemas.microsoft.com/office/drawing/2014/main" id="{00000000-0008-0000-0800-00001D300000}"/>
            </a:ext>
          </a:extLst>
        </xdr:cNvPr>
        <xdr:cNvSpPr txBox="1">
          <a:spLocks noChangeArrowheads="1"/>
        </xdr:cNvSpPr>
      </xdr:nvSpPr>
      <xdr:spPr bwMode="auto">
        <a:xfrm>
          <a:off x="3695700" y="23774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12" name="TextBox 658">
          <a:extLst>
            <a:ext uri="{FF2B5EF4-FFF2-40B4-BE49-F238E27FC236}">
              <a16:creationId xmlns:a16="http://schemas.microsoft.com/office/drawing/2014/main" id="{00000000-0008-0000-0800-00001E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13" name="TextBox 659">
          <a:extLst>
            <a:ext uri="{FF2B5EF4-FFF2-40B4-BE49-F238E27FC236}">
              <a16:creationId xmlns:a16="http://schemas.microsoft.com/office/drawing/2014/main" id="{00000000-0008-0000-0800-00001F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14" name="TextBox 399">
          <a:extLst>
            <a:ext uri="{FF2B5EF4-FFF2-40B4-BE49-F238E27FC236}">
              <a16:creationId xmlns:a16="http://schemas.microsoft.com/office/drawing/2014/main" id="{00000000-0008-0000-0800-000020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15" name="TextBox 400">
          <a:extLst>
            <a:ext uri="{FF2B5EF4-FFF2-40B4-BE49-F238E27FC236}">
              <a16:creationId xmlns:a16="http://schemas.microsoft.com/office/drawing/2014/main" id="{00000000-0008-0000-0800-000021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16" name="TextBox 401">
          <a:extLst>
            <a:ext uri="{FF2B5EF4-FFF2-40B4-BE49-F238E27FC236}">
              <a16:creationId xmlns:a16="http://schemas.microsoft.com/office/drawing/2014/main" id="{00000000-0008-0000-0800-000022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17" name="TextBox 402">
          <a:extLst>
            <a:ext uri="{FF2B5EF4-FFF2-40B4-BE49-F238E27FC236}">
              <a16:creationId xmlns:a16="http://schemas.microsoft.com/office/drawing/2014/main" id="{00000000-0008-0000-0800-000023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18" name="TextBox 403">
          <a:extLst>
            <a:ext uri="{FF2B5EF4-FFF2-40B4-BE49-F238E27FC236}">
              <a16:creationId xmlns:a16="http://schemas.microsoft.com/office/drawing/2014/main" id="{00000000-0008-0000-0800-000024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19" name="TextBox 404">
          <a:extLst>
            <a:ext uri="{FF2B5EF4-FFF2-40B4-BE49-F238E27FC236}">
              <a16:creationId xmlns:a16="http://schemas.microsoft.com/office/drawing/2014/main" id="{00000000-0008-0000-0800-000025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20" name="TextBox 406">
          <a:extLst>
            <a:ext uri="{FF2B5EF4-FFF2-40B4-BE49-F238E27FC236}">
              <a16:creationId xmlns:a16="http://schemas.microsoft.com/office/drawing/2014/main" id="{00000000-0008-0000-0800-000026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21" name="TextBox 407">
          <a:extLst>
            <a:ext uri="{FF2B5EF4-FFF2-40B4-BE49-F238E27FC236}">
              <a16:creationId xmlns:a16="http://schemas.microsoft.com/office/drawing/2014/main" id="{00000000-0008-0000-0800-000027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22" name="TextBox 408">
          <a:extLst>
            <a:ext uri="{FF2B5EF4-FFF2-40B4-BE49-F238E27FC236}">
              <a16:creationId xmlns:a16="http://schemas.microsoft.com/office/drawing/2014/main" id="{00000000-0008-0000-0800-000028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23" name="TextBox 409">
          <a:extLst>
            <a:ext uri="{FF2B5EF4-FFF2-40B4-BE49-F238E27FC236}">
              <a16:creationId xmlns:a16="http://schemas.microsoft.com/office/drawing/2014/main" id="{00000000-0008-0000-0800-000029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24" name="TextBox 410">
          <a:extLst>
            <a:ext uri="{FF2B5EF4-FFF2-40B4-BE49-F238E27FC236}">
              <a16:creationId xmlns:a16="http://schemas.microsoft.com/office/drawing/2014/main" id="{00000000-0008-0000-0800-00002A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25" name="TextBox 411">
          <a:extLst>
            <a:ext uri="{FF2B5EF4-FFF2-40B4-BE49-F238E27FC236}">
              <a16:creationId xmlns:a16="http://schemas.microsoft.com/office/drawing/2014/main" id="{00000000-0008-0000-0800-00002B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26" name="TextBox 658">
          <a:extLst>
            <a:ext uri="{FF2B5EF4-FFF2-40B4-BE49-F238E27FC236}">
              <a16:creationId xmlns:a16="http://schemas.microsoft.com/office/drawing/2014/main" id="{00000000-0008-0000-0800-00002C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27" name="TextBox 659">
          <a:extLst>
            <a:ext uri="{FF2B5EF4-FFF2-40B4-BE49-F238E27FC236}">
              <a16:creationId xmlns:a16="http://schemas.microsoft.com/office/drawing/2014/main" id="{00000000-0008-0000-0800-00002D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28" name="TextBox 399">
          <a:extLst>
            <a:ext uri="{FF2B5EF4-FFF2-40B4-BE49-F238E27FC236}">
              <a16:creationId xmlns:a16="http://schemas.microsoft.com/office/drawing/2014/main" id="{00000000-0008-0000-0800-00002E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29" name="TextBox 400">
          <a:extLst>
            <a:ext uri="{FF2B5EF4-FFF2-40B4-BE49-F238E27FC236}">
              <a16:creationId xmlns:a16="http://schemas.microsoft.com/office/drawing/2014/main" id="{00000000-0008-0000-0800-00002F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30" name="TextBox 401">
          <a:extLst>
            <a:ext uri="{FF2B5EF4-FFF2-40B4-BE49-F238E27FC236}">
              <a16:creationId xmlns:a16="http://schemas.microsoft.com/office/drawing/2014/main" id="{00000000-0008-0000-0800-000030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31" name="TextBox 402">
          <a:extLst>
            <a:ext uri="{FF2B5EF4-FFF2-40B4-BE49-F238E27FC236}">
              <a16:creationId xmlns:a16="http://schemas.microsoft.com/office/drawing/2014/main" id="{00000000-0008-0000-0800-000031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32" name="TextBox 403">
          <a:extLst>
            <a:ext uri="{FF2B5EF4-FFF2-40B4-BE49-F238E27FC236}">
              <a16:creationId xmlns:a16="http://schemas.microsoft.com/office/drawing/2014/main" id="{00000000-0008-0000-0800-000032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33" name="TextBox 404">
          <a:extLst>
            <a:ext uri="{FF2B5EF4-FFF2-40B4-BE49-F238E27FC236}">
              <a16:creationId xmlns:a16="http://schemas.microsoft.com/office/drawing/2014/main" id="{00000000-0008-0000-0800-000033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34" name="TextBox 406">
          <a:extLst>
            <a:ext uri="{FF2B5EF4-FFF2-40B4-BE49-F238E27FC236}">
              <a16:creationId xmlns:a16="http://schemas.microsoft.com/office/drawing/2014/main" id="{00000000-0008-0000-0800-000034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35" name="TextBox 407">
          <a:extLst>
            <a:ext uri="{FF2B5EF4-FFF2-40B4-BE49-F238E27FC236}">
              <a16:creationId xmlns:a16="http://schemas.microsoft.com/office/drawing/2014/main" id="{00000000-0008-0000-0800-000035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36" name="TextBox 408">
          <a:extLst>
            <a:ext uri="{FF2B5EF4-FFF2-40B4-BE49-F238E27FC236}">
              <a16:creationId xmlns:a16="http://schemas.microsoft.com/office/drawing/2014/main" id="{00000000-0008-0000-0800-000036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37" name="TextBox 409">
          <a:extLst>
            <a:ext uri="{FF2B5EF4-FFF2-40B4-BE49-F238E27FC236}">
              <a16:creationId xmlns:a16="http://schemas.microsoft.com/office/drawing/2014/main" id="{00000000-0008-0000-0800-000037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38" name="TextBox 410">
          <a:extLst>
            <a:ext uri="{FF2B5EF4-FFF2-40B4-BE49-F238E27FC236}">
              <a16:creationId xmlns:a16="http://schemas.microsoft.com/office/drawing/2014/main" id="{00000000-0008-0000-0800-000038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39" name="TextBox 411">
          <a:extLst>
            <a:ext uri="{FF2B5EF4-FFF2-40B4-BE49-F238E27FC236}">
              <a16:creationId xmlns:a16="http://schemas.microsoft.com/office/drawing/2014/main" id="{00000000-0008-0000-0800-000039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40" name="TextBox 412">
          <a:extLst>
            <a:ext uri="{FF2B5EF4-FFF2-40B4-BE49-F238E27FC236}">
              <a16:creationId xmlns:a16="http://schemas.microsoft.com/office/drawing/2014/main" id="{00000000-0008-0000-0800-00003A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41" name="TextBox 1">
          <a:extLst>
            <a:ext uri="{FF2B5EF4-FFF2-40B4-BE49-F238E27FC236}">
              <a16:creationId xmlns:a16="http://schemas.microsoft.com/office/drawing/2014/main" id="{00000000-0008-0000-0800-00003B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42" name="TextBox 414">
          <a:extLst>
            <a:ext uri="{FF2B5EF4-FFF2-40B4-BE49-F238E27FC236}">
              <a16:creationId xmlns:a16="http://schemas.microsoft.com/office/drawing/2014/main" id="{00000000-0008-0000-0800-00003C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43" name="TextBox 415">
          <a:extLst>
            <a:ext uri="{FF2B5EF4-FFF2-40B4-BE49-F238E27FC236}">
              <a16:creationId xmlns:a16="http://schemas.microsoft.com/office/drawing/2014/main" id="{00000000-0008-0000-0800-00003D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44" name="TextBox 416">
          <a:extLst>
            <a:ext uri="{FF2B5EF4-FFF2-40B4-BE49-F238E27FC236}">
              <a16:creationId xmlns:a16="http://schemas.microsoft.com/office/drawing/2014/main" id="{00000000-0008-0000-0800-00003E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45" name="TextBox 417">
          <a:extLst>
            <a:ext uri="{FF2B5EF4-FFF2-40B4-BE49-F238E27FC236}">
              <a16:creationId xmlns:a16="http://schemas.microsoft.com/office/drawing/2014/main" id="{00000000-0008-0000-0800-00003F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46" name="TextBox 1">
          <a:extLst>
            <a:ext uri="{FF2B5EF4-FFF2-40B4-BE49-F238E27FC236}">
              <a16:creationId xmlns:a16="http://schemas.microsoft.com/office/drawing/2014/main" id="{00000000-0008-0000-0800-000040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47" name="TextBox 419">
          <a:extLst>
            <a:ext uri="{FF2B5EF4-FFF2-40B4-BE49-F238E27FC236}">
              <a16:creationId xmlns:a16="http://schemas.microsoft.com/office/drawing/2014/main" id="{00000000-0008-0000-0800-000041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48" name="TextBox 420">
          <a:extLst>
            <a:ext uri="{FF2B5EF4-FFF2-40B4-BE49-F238E27FC236}">
              <a16:creationId xmlns:a16="http://schemas.microsoft.com/office/drawing/2014/main" id="{00000000-0008-0000-0800-000042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49" name="TextBox 1">
          <a:extLst>
            <a:ext uri="{FF2B5EF4-FFF2-40B4-BE49-F238E27FC236}">
              <a16:creationId xmlns:a16="http://schemas.microsoft.com/office/drawing/2014/main" id="{00000000-0008-0000-0800-000043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50" name="TextBox 422">
          <a:extLst>
            <a:ext uri="{FF2B5EF4-FFF2-40B4-BE49-F238E27FC236}">
              <a16:creationId xmlns:a16="http://schemas.microsoft.com/office/drawing/2014/main" id="{00000000-0008-0000-0800-000044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51" name="TextBox 423">
          <a:extLst>
            <a:ext uri="{FF2B5EF4-FFF2-40B4-BE49-F238E27FC236}">
              <a16:creationId xmlns:a16="http://schemas.microsoft.com/office/drawing/2014/main" id="{00000000-0008-0000-0800-000045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52" name="TextBox 424">
          <a:extLst>
            <a:ext uri="{FF2B5EF4-FFF2-40B4-BE49-F238E27FC236}">
              <a16:creationId xmlns:a16="http://schemas.microsoft.com/office/drawing/2014/main" id="{00000000-0008-0000-0800-000046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53" name="TextBox 425">
          <a:extLst>
            <a:ext uri="{FF2B5EF4-FFF2-40B4-BE49-F238E27FC236}">
              <a16:creationId xmlns:a16="http://schemas.microsoft.com/office/drawing/2014/main" id="{00000000-0008-0000-0800-000047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54" name="TextBox 1">
          <a:extLst>
            <a:ext uri="{FF2B5EF4-FFF2-40B4-BE49-F238E27FC236}">
              <a16:creationId xmlns:a16="http://schemas.microsoft.com/office/drawing/2014/main" id="{00000000-0008-0000-0800-000048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55" name="TextBox 427">
          <a:extLst>
            <a:ext uri="{FF2B5EF4-FFF2-40B4-BE49-F238E27FC236}">
              <a16:creationId xmlns:a16="http://schemas.microsoft.com/office/drawing/2014/main" id="{00000000-0008-0000-0800-000049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56" name="TextBox 428">
          <a:extLst>
            <a:ext uri="{FF2B5EF4-FFF2-40B4-BE49-F238E27FC236}">
              <a16:creationId xmlns:a16="http://schemas.microsoft.com/office/drawing/2014/main" id="{00000000-0008-0000-0800-00004A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57" name="TextBox 1">
          <a:extLst>
            <a:ext uri="{FF2B5EF4-FFF2-40B4-BE49-F238E27FC236}">
              <a16:creationId xmlns:a16="http://schemas.microsoft.com/office/drawing/2014/main" id="{00000000-0008-0000-0800-00004B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58" name="TextBox 430">
          <a:extLst>
            <a:ext uri="{FF2B5EF4-FFF2-40B4-BE49-F238E27FC236}">
              <a16:creationId xmlns:a16="http://schemas.microsoft.com/office/drawing/2014/main" id="{00000000-0008-0000-0800-00004C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59" name="TextBox 431">
          <a:extLst>
            <a:ext uri="{FF2B5EF4-FFF2-40B4-BE49-F238E27FC236}">
              <a16:creationId xmlns:a16="http://schemas.microsoft.com/office/drawing/2014/main" id="{00000000-0008-0000-0800-00004D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60" name="TextBox 432">
          <a:extLst>
            <a:ext uri="{FF2B5EF4-FFF2-40B4-BE49-F238E27FC236}">
              <a16:creationId xmlns:a16="http://schemas.microsoft.com/office/drawing/2014/main" id="{00000000-0008-0000-0800-00004E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61" name="TextBox 433">
          <a:extLst>
            <a:ext uri="{FF2B5EF4-FFF2-40B4-BE49-F238E27FC236}">
              <a16:creationId xmlns:a16="http://schemas.microsoft.com/office/drawing/2014/main" id="{00000000-0008-0000-0800-00004F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62" name="TextBox 1">
          <a:extLst>
            <a:ext uri="{FF2B5EF4-FFF2-40B4-BE49-F238E27FC236}">
              <a16:creationId xmlns:a16="http://schemas.microsoft.com/office/drawing/2014/main" id="{00000000-0008-0000-0800-000050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76200"/>
    <xdr:sp macro="" textlink="">
      <xdr:nvSpPr>
        <xdr:cNvPr id="3163" name="TextBox 435">
          <a:extLst>
            <a:ext uri="{FF2B5EF4-FFF2-40B4-BE49-F238E27FC236}">
              <a16:creationId xmlns:a16="http://schemas.microsoft.com/office/drawing/2014/main" id="{00000000-0008-0000-0800-000051300000}"/>
            </a:ext>
          </a:extLst>
        </xdr:cNvPr>
        <xdr:cNvSpPr txBox="1">
          <a:spLocks noChangeArrowheads="1"/>
        </xdr:cNvSpPr>
      </xdr:nvSpPr>
      <xdr:spPr bwMode="auto">
        <a:xfrm>
          <a:off x="3695700" y="2362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64" name="TextBox 658">
          <a:extLst>
            <a:ext uri="{FF2B5EF4-FFF2-40B4-BE49-F238E27FC236}">
              <a16:creationId xmlns:a16="http://schemas.microsoft.com/office/drawing/2014/main" id="{00000000-0008-0000-0800-000052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152400</xdr:rowOff>
    </xdr:from>
    <xdr:ext cx="76200" cy="66675"/>
    <xdr:sp macro="" textlink="">
      <xdr:nvSpPr>
        <xdr:cNvPr id="3165" name="TextBox 659">
          <a:extLst>
            <a:ext uri="{FF2B5EF4-FFF2-40B4-BE49-F238E27FC236}">
              <a16:creationId xmlns:a16="http://schemas.microsoft.com/office/drawing/2014/main" id="{00000000-0008-0000-0800-000053300000}"/>
            </a:ext>
          </a:extLst>
        </xdr:cNvPr>
        <xdr:cNvSpPr txBox="1">
          <a:spLocks noChangeArrowheads="1"/>
        </xdr:cNvSpPr>
      </xdr:nvSpPr>
      <xdr:spPr bwMode="auto">
        <a:xfrm>
          <a:off x="3695700" y="23774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66" name="TextBox 399">
          <a:extLst>
            <a:ext uri="{FF2B5EF4-FFF2-40B4-BE49-F238E27FC236}">
              <a16:creationId xmlns:a16="http://schemas.microsoft.com/office/drawing/2014/main" id="{00000000-0008-0000-0800-000054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67" name="TextBox 400">
          <a:extLst>
            <a:ext uri="{FF2B5EF4-FFF2-40B4-BE49-F238E27FC236}">
              <a16:creationId xmlns:a16="http://schemas.microsoft.com/office/drawing/2014/main" id="{00000000-0008-0000-0800-000055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68" name="TextBox 401">
          <a:extLst>
            <a:ext uri="{FF2B5EF4-FFF2-40B4-BE49-F238E27FC236}">
              <a16:creationId xmlns:a16="http://schemas.microsoft.com/office/drawing/2014/main" id="{00000000-0008-0000-0800-000056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69" name="TextBox 402">
          <a:extLst>
            <a:ext uri="{FF2B5EF4-FFF2-40B4-BE49-F238E27FC236}">
              <a16:creationId xmlns:a16="http://schemas.microsoft.com/office/drawing/2014/main" id="{00000000-0008-0000-0800-000057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70" name="TextBox 403">
          <a:extLst>
            <a:ext uri="{FF2B5EF4-FFF2-40B4-BE49-F238E27FC236}">
              <a16:creationId xmlns:a16="http://schemas.microsoft.com/office/drawing/2014/main" id="{00000000-0008-0000-0800-000058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71" name="TextBox 404">
          <a:extLst>
            <a:ext uri="{FF2B5EF4-FFF2-40B4-BE49-F238E27FC236}">
              <a16:creationId xmlns:a16="http://schemas.microsoft.com/office/drawing/2014/main" id="{00000000-0008-0000-0800-000059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72" name="TextBox 406">
          <a:extLst>
            <a:ext uri="{FF2B5EF4-FFF2-40B4-BE49-F238E27FC236}">
              <a16:creationId xmlns:a16="http://schemas.microsoft.com/office/drawing/2014/main" id="{00000000-0008-0000-0800-00005A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73" name="TextBox 407">
          <a:extLst>
            <a:ext uri="{FF2B5EF4-FFF2-40B4-BE49-F238E27FC236}">
              <a16:creationId xmlns:a16="http://schemas.microsoft.com/office/drawing/2014/main" id="{00000000-0008-0000-0800-00005B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74" name="TextBox 408">
          <a:extLst>
            <a:ext uri="{FF2B5EF4-FFF2-40B4-BE49-F238E27FC236}">
              <a16:creationId xmlns:a16="http://schemas.microsoft.com/office/drawing/2014/main" id="{00000000-0008-0000-0800-00005C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75" name="TextBox 409">
          <a:extLst>
            <a:ext uri="{FF2B5EF4-FFF2-40B4-BE49-F238E27FC236}">
              <a16:creationId xmlns:a16="http://schemas.microsoft.com/office/drawing/2014/main" id="{00000000-0008-0000-0800-00005D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76" name="TextBox 410">
          <a:extLst>
            <a:ext uri="{FF2B5EF4-FFF2-40B4-BE49-F238E27FC236}">
              <a16:creationId xmlns:a16="http://schemas.microsoft.com/office/drawing/2014/main" id="{00000000-0008-0000-0800-00005E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77" name="TextBox 411">
          <a:extLst>
            <a:ext uri="{FF2B5EF4-FFF2-40B4-BE49-F238E27FC236}">
              <a16:creationId xmlns:a16="http://schemas.microsoft.com/office/drawing/2014/main" id="{00000000-0008-0000-0800-00005F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78" name="TextBox 658">
          <a:extLst>
            <a:ext uri="{FF2B5EF4-FFF2-40B4-BE49-F238E27FC236}">
              <a16:creationId xmlns:a16="http://schemas.microsoft.com/office/drawing/2014/main" id="{00000000-0008-0000-0800-000060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79" name="TextBox 659">
          <a:extLst>
            <a:ext uri="{FF2B5EF4-FFF2-40B4-BE49-F238E27FC236}">
              <a16:creationId xmlns:a16="http://schemas.microsoft.com/office/drawing/2014/main" id="{00000000-0008-0000-0800-000061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80" name="TextBox 399">
          <a:extLst>
            <a:ext uri="{FF2B5EF4-FFF2-40B4-BE49-F238E27FC236}">
              <a16:creationId xmlns:a16="http://schemas.microsoft.com/office/drawing/2014/main" id="{00000000-0008-0000-0800-000062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81" name="TextBox 400">
          <a:extLst>
            <a:ext uri="{FF2B5EF4-FFF2-40B4-BE49-F238E27FC236}">
              <a16:creationId xmlns:a16="http://schemas.microsoft.com/office/drawing/2014/main" id="{00000000-0008-0000-0800-000063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82" name="TextBox 401">
          <a:extLst>
            <a:ext uri="{FF2B5EF4-FFF2-40B4-BE49-F238E27FC236}">
              <a16:creationId xmlns:a16="http://schemas.microsoft.com/office/drawing/2014/main" id="{00000000-0008-0000-0800-000064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83" name="TextBox 402">
          <a:extLst>
            <a:ext uri="{FF2B5EF4-FFF2-40B4-BE49-F238E27FC236}">
              <a16:creationId xmlns:a16="http://schemas.microsoft.com/office/drawing/2014/main" id="{00000000-0008-0000-0800-000065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84" name="TextBox 403">
          <a:extLst>
            <a:ext uri="{FF2B5EF4-FFF2-40B4-BE49-F238E27FC236}">
              <a16:creationId xmlns:a16="http://schemas.microsoft.com/office/drawing/2014/main" id="{00000000-0008-0000-0800-000066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85" name="TextBox 404">
          <a:extLst>
            <a:ext uri="{FF2B5EF4-FFF2-40B4-BE49-F238E27FC236}">
              <a16:creationId xmlns:a16="http://schemas.microsoft.com/office/drawing/2014/main" id="{00000000-0008-0000-0800-000067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86" name="TextBox 406">
          <a:extLst>
            <a:ext uri="{FF2B5EF4-FFF2-40B4-BE49-F238E27FC236}">
              <a16:creationId xmlns:a16="http://schemas.microsoft.com/office/drawing/2014/main" id="{00000000-0008-0000-0800-000068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87" name="TextBox 407">
          <a:extLst>
            <a:ext uri="{FF2B5EF4-FFF2-40B4-BE49-F238E27FC236}">
              <a16:creationId xmlns:a16="http://schemas.microsoft.com/office/drawing/2014/main" id="{00000000-0008-0000-0800-000069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88" name="TextBox 408">
          <a:extLst>
            <a:ext uri="{FF2B5EF4-FFF2-40B4-BE49-F238E27FC236}">
              <a16:creationId xmlns:a16="http://schemas.microsoft.com/office/drawing/2014/main" id="{00000000-0008-0000-0800-00006A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89" name="TextBox 409">
          <a:extLst>
            <a:ext uri="{FF2B5EF4-FFF2-40B4-BE49-F238E27FC236}">
              <a16:creationId xmlns:a16="http://schemas.microsoft.com/office/drawing/2014/main" id="{00000000-0008-0000-0800-00006B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90" name="TextBox 410">
          <a:extLst>
            <a:ext uri="{FF2B5EF4-FFF2-40B4-BE49-F238E27FC236}">
              <a16:creationId xmlns:a16="http://schemas.microsoft.com/office/drawing/2014/main" id="{00000000-0008-0000-0800-00006C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191" name="TextBox 411">
          <a:extLst>
            <a:ext uri="{FF2B5EF4-FFF2-40B4-BE49-F238E27FC236}">
              <a16:creationId xmlns:a16="http://schemas.microsoft.com/office/drawing/2014/main" id="{00000000-0008-0000-0800-00006D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192" name="TextBox 412">
          <a:extLst>
            <a:ext uri="{FF2B5EF4-FFF2-40B4-BE49-F238E27FC236}">
              <a16:creationId xmlns:a16="http://schemas.microsoft.com/office/drawing/2014/main" id="{00000000-0008-0000-0800-00006E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193" name="TextBox 1">
          <a:extLst>
            <a:ext uri="{FF2B5EF4-FFF2-40B4-BE49-F238E27FC236}">
              <a16:creationId xmlns:a16="http://schemas.microsoft.com/office/drawing/2014/main" id="{00000000-0008-0000-0800-00006F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194" name="TextBox 414">
          <a:extLst>
            <a:ext uri="{FF2B5EF4-FFF2-40B4-BE49-F238E27FC236}">
              <a16:creationId xmlns:a16="http://schemas.microsoft.com/office/drawing/2014/main" id="{00000000-0008-0000-0800-000070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195" name="TextBox 415">
          <a:extLst>
            <a:ext uri="{FF2B5EF4-FFF2-40B4-BE49-F238E27FC236}">
              <a16:creationId xmlns:a16="http://schemas.microsoft.com/office/drawing/2014/main" id="{00000000-0008-0000-0800-000071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196" name="TextBox 416">
          <a:extLst>
            <a:ext uri="{FF2B5EF4-FFF2-40B4-BE49-F238E27FC236}">
              <a16:creationId xmlns:a16="http://schemas.microsoft.com/office/drawing/2014/main" id="{00000000-0008-0000-0800-000072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197" name="TextBox 417">
          <a:extLst>
            <a:ext uri="{FF2B5EF4-FFF2-40B4-BE49-F238E27FC236}">
              <a16:creationId xmlns:a16="http://schemas.microsoft.com/office/drawing/2014/main" id="{00000000-0008-0000-0800-000073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198" name="TextBox 1">
          <a:extLst>
            <a:ext uri="{FF2B5EF4-FFF2-40B4-BE49-F238E27FC236}">
              <a16:creationId xmlns:a16="http://schemas.microsoft.com/office/drawing/2014/main" id="{00000000-0008-0000-0800-000074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199" name="TextBox 419">
          <a:extLst>
            <a:ext uri="{FF2B5EF4-FFF2-40B4-BE49-F238E27FC236}">
              <a16:creationId xmlns:a16="http://schemas.microsoft.com/office/drawing/2014/main" id="{00000000-0008-0000-0800-000075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00" name="TextBox 420">
          <a:extLst>
            <a:ext uri="{FF2B5EF4-FFF2-40B4-BE49-F238E27FC236}">
              <a16:creationId xmlns:a16="http://schemas.microsoft.com/office/drawing/2014/main" id="{00000000-0008-0000-0800-000076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01" name="TextBox 1">
          <a:extLst>
            <a:ext uri="{FF2B5EF4-FFF2-40B4-BE49-F238E27FC236}">
              <a16:creationId xmlns:a16="http://schemas.microsoft.com/office/drawing/2014/main" id="{00000000-0008-0000-0800-000077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02" name="TextBox 422">
          <a:extLst>
            <a:ext uri="{FF2B5EF4-FFF2-40B4-BE49-F238E27FC236}">
              <a16:creationId xmlns:a16="http://schemas.microsoft.com/office/drawing/2014/main" id="{00000000-0008-0000-0800-000078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03" name="TextBox 423">
          <a:extLst>
            <a:ext uri="{FF2B5EF4-FFF2-40B4-BE49-F238E27FC236}">
              <a16:creationId xmlns:a16="http://schemas.microsoft.com/office/drawing/2014/main" id="{00000000-0008-0000-0800-000079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04" name="TextBox 424">
          <a:extLst>
            <a:ext uri="{FF2B5EF4-FFF2-40B4-BE49-F238E27FC236}">
              <a16:creationId xmlns:a16="http://schemas.microsoft.com/office/drawing/2014/main" id="{00000000-0008-0000-0800-00007A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05" name="TextBox 425">
          <a:extLst>
            <a:ext uri="{FF2B5EF4-FFF2-40B4-BE49-F238E27FC236}">
              <a16:creationId xmlns:a16="http://schemas.microsoft.com/office/drawing/2014/main" id="{00000000-0008-0000-0800-00007B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06" name="TextBox 1">
          <a:extLst>
            <a:ext uri="{FF2B5EF4-FFF2-40B4-BE49-F238E27FC236}">
              <a16:creationId xmlns:a16="http://schemas.microsoft.com/office/drawing/2014/main" id="{00000000-0008-0000-0800-00007C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07" name="TextBox 427">
          <a:extLst>
            <a:ext uri="{FF2B5EF4-FFF2-40B4-BE49-F238E27FC236}">
              <a16:creationId xmlns:a16="http://schemas.microsoft.com/office/drawing/2014/main" id="{00000000-0008-0000-0800-00007D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08" name="TextBox 428">
          <a:extLst>
            <a:ext uri="{FF2B5EF4-FFF2-40B4-BE49-F238E27FC236}">
              <a16:creationId xmlns:a16="http://schemas.microsoft.com/office/drawing/2014/main" id="{00000000-0008-0000-0800-00007E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09" name="TextBox 1">
          <a:extLst>
            <a:ext uri="{FF2B5EF4-FFF2-40B4-BE49-F238E27FC236}">
              <a16:creationId xmlns:a16="http://schemas.microsoft.com/office/drawing/2014/main" id="{00000000-0008-0000-0800-00007F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10" name="TextBox 430">
          <a:extLst>
            <a:ext uri="{FF2B5EF4-FFF2-40B4-BE49-F238E27FC236}">
              <a16:creationId xmlns:a16="http://schemas.microsoft.com/office/drawing/2014/main" id="{00000000-0008-0000-0800-000080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11" name="TextBox 431">
          <a:extLst>
            <a:ext uri="{FF2B5EF4-FFF2-40B4-BE49-F238E27FC236}">
              <a16:creationId xmlns:a16="http://schemas.microsoft.com/office/drawing/2014/main" id="{00000000-0008-0000-0800-000081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12" name="TextBox 432">
          <a:extLst>
            <a:ext uri="{FF2B5EF4-FFF2-40B4-BE49-F238E27FC236}">
              <a16:creationId xmlns:a16="http://schemas.microsoft.com/office/drawing/2014/main" id="{00000000-0008-0000-0800-000082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13" name="TextBox 433">
          <a:extLst>
            <a:ext uri="{FF2B5EF4-FFF2-40B4-BE49-F238E27FC236}">
              <a16:creationId xmlns:a16="http://schemas.microsoft.com/office/drawing/2014/main" id="{00000000-0008-0000-0800-000083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14" name="TextBox 1">
          <a:extLst>
            <a:ext uri="{FF2B5EF4-FFF2-40B4-BE49-F238E27FC236}">
              <a16:creationId xmlns:a16="http://schemas.microsoft.com/office/drawing/2014/main" id="{00000000-0008-0000-0800-000084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57150"/>
    <xdr:sp macro="" textlink="">
      <xdr:nvSpPr>
        <xdr:cNvPr id="3215" name="TextBox 435">
          <a:extLst>
            <a:ext uri="{FF2B5EF4-FFF2-40B4-BE49-F238E27FC236}">
              <a16:creationId xmlns:a16="http://schemas.microsoft.com/office/drawing/2014/main" id="{00000000-0008-0000-0800-000085300000}"/>
            </a:ext>
          </a:extLst>
        </xdr:cNvPr>
        <xdr:cNvSpPr txBox="1">
          <a:spLocks noChangeArrowheads="1"/>
        </xdr:cNvSpPr>
      </xdr:nvSpPr>
      <xdr:spPr bwMode="auto">
        <a:xfrm>
          <a:off x="3695700" y="24298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216" name="TextBox 658">
          <a:extLst>
            <a:ext uri="{FF2B5EF4-FFF2-40B4-BE49-F238E27FC236}">
              <a16:creationId xmlns:a16="http://schemas.microsoft.com/office/drawing/2014/main" id="{00000000-0008-0000-0800-000086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124</xdr:row>
      <xdr:rowOff>0</xdr:rowOff>
    </xdr:from>
    <xdr:ext cx="76200" cy="66675"/>
    <xdr:sp macro="" textlink="">
      <xdr:nvSpPr>
        <xdr:cNvPr id="3217" name="TextBox 659">
          <a:extLst>
            <a:ext uri="{FF2B5EF4-FFF2-40B4-BE49-F238E27FC236}">
              <a16:creationId xmlns:a16="http://schemas.microsoft.com/office/drawing/2014/main" id="{00000000-0008-0000-0800-000087300000}"/>
            </a:ext>
          </a:extLst>
        </xdr:cNvPr>
        <xdr:cNvSpPr txBox="1">
          <a:spLocks noChangeArrowheads="1"/>
        </xdr:cNvSpPr>
      </xdr:nvSpPr>
      <xdr:spPr bwMode="auto">
        <a:xfrm>
          <a:off x="3695700" y="2362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18" name="TextBox 399">
          <a:extLst>
            <a:ext uri="{FF2B5EF4-FFF2-40B4-BE49-F238E27FC236}">
              <a16:creationId xmlns:a16="http://schemas.microsoft.com/office/drawing/2014/main" id="{00000000-0008-0000-0800-000088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19" name="TextBox 400">
          <a:extLst>
            <a:ext uri="{FF2B5EF4-FFF2-40B4-BE49-F238E27FC236}">
              <a16:creationId xmlns:a16="http://schemas.microsoft.com/office/drawing/2014/main" id="{00000000-0008-0000-0800-000089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20" name="TextBox 401">
          <a:extLst>
            <a:ext uri="{FF2B5EF4-FFF2-40B4-BE49-F238E27FC236}">
              <a16:creationId xmlns:a16="http://schemas.microsoft.com/office/drawing/2014/main" id="{00000000-0008-0000-0800-00008A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21" name="TextBox 402">
          <a:extLst>
            <a:ext uri="{FF2B5EF4-FFF2-40B4-BE49-F238E27FC236}">
              <a16:creationId xmlns:a16="http://schemas.microsoft.com/office/drawing/2014/main" id="{00000000-0008-0000-0800-00008B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22" name="TextBox 403">
          <a:extLst>
            <a:ext uri="{FF2B5EF4-FFF2-40B4-BE49-F238E27FC236}">
              <a16:creationId xmlns:a16="http://schemas.microsoft.com/office/drawing/2014/main" id="{00000000-0008-0000-0800-00008C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23" name="TextBox 404">
          <a:extLst>
            <a:ext uri="{FF2B5EF4-FFF2-40B4-BE49-F238E27FC236}">
              <a16:creationId xmlns:a16="http://schemas.microsoft.com/office/drawing/2014/main" id="{00000000-0008-0000-0800-00008D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24" name="TextBox 406">
          <a:extLst>
            <a:ext uri="{FF2B5EF4-FFF2-40B4-BE49-F238E27FC236}">
              <a16:creationId xmlns:a16="http://schemas.microsoft.com/office/drawing/2014/main" id="{00000000-0008-0000-0800-00008E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25" name="TextBox 407">
          <a:extLst>
            <a:ext uri="{FF2B5EF4-FFF2-40B4-BE49-F238E27FC236}">
              <a16:creationId xmlns:a16="http://schemas.microsoft.com/office/drawing/2014/main" id="{00000000-0008-0000-0800-00008F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26" name="TextBox 408">
          <a:extLst>
            <a:ext uri="{FF2B5EF4-FFF2-40B4-BE49-F238E27FC236}">
              <a16:creationId xmlns:a16="http://schemas.microsoft.com/office/drawing/2014/main" id="{00000000-0008-0000-0800-000090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27" name="TextBox 409">
          <a:extLst>
            <a:ext uri="{FF2B5EF4-FFF2-40B4-BE49-F238E27FC236}">
              <a16:creationId xmlns:a16="http://schemas.microsoft.com/office/drawing/2014/main" id="{00000000-0008-0000-0800-000091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28" name="TextBox 410">
          <a:extLst>
            <a:ext uri="{FF2B5EF4-FFF2-40B4-BE49-F238E27FC236}">
              <a16:creationId xmlns:a16="http://schemas.microsoft.com/office/drawing/2014/main" id="{00000000-0008-0000-0800-000092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29" name="TextBox 411">
          <a:extLst>
            <a:ext uri="{FF2B5EF4-FFF2-40B4-BE49-F238E27FC236}">
              <a16:creationId xmlns:a16="http://schemas.microsoft.com/office/drawing/2014/main" id="{00000000-0008-0000-0800-000093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30" name="TextBox 658">
          <a:extLst>
            <a:ext uri="{FF2B5EF4-FFF2-40B4-BE49-F238E27FC236}">
              <a16:creationId xmlns:a16="http://schemas.microsoft.com/office/drawing/2014/main" id="{00000000-0008-0000-0800-000094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31" name="TextBox 659">
          <a:extLst>
            <a:ext uri="{FF2B5EF4-FFF2-40B4-BE49-F238E27FC236}">
              <a16:creationId xmlns:a16="http://schemas.microsoft.com/office/drawing/2014/main" id="{00000000-0008-0000-0800-000095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32" name="TextBox 399">
          <a:extLst>
            <a:ext uri="{FF2B5EF4-FFF2-40B4-BE49-F238E27FC236}">
              <a16:creationId xmlns:a16="http://schemas.microsoft.com/office/drawing/2014/main" id="{00000000-0008-0000-0800-000096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33" name="TextBox 400">
          <a:extLst>
            <a:ext uri="{FF2B5EF4-FFF2-40B4-BE49-F238E27FC236}">
              <a16:creationId xmlns:a16="http://schemas.microsoft.com/office/drawing/2014/main" id="{00000000-0008-0000-0800-000097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34" name="TextBox 401">
          <a:extLst>
            <a:ext uri="{FF2B5EF4-FFF2-40B4-BE49-F238E27FC236}">
              <a16:creationId xmlns:a16="http://schemas.microsoft.com/office/drawing/2014/main" id="{00000000-0008-0000-0800-000098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35" name="TextBox 402">
          <a:extLst>
            <a:ext uri="{FF2B5EF4-FFF2-40B4-BE49-F238E27FC236}">
              <a16:creationId xmlns:a16="http://schemas.microsoft.com/office/drawing/2014/main" id="{00000000-0008-0000-0800-000099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36" name="TextBox 403">
          <a:extLst>
            <a:ext uri="{FF2B5EF4-FFF2-40B4-BE49-F238E27FC236}">
              <a16:creationId xmlns:a16="http://schemas.microsoft.com/office/drawing/2014/main" id="{00000000-0008-0000-0800-00009A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37" name="TextBox 404">
          <a:extLst>
            <a:ext uri="{FF2B5EF4-FFF2-40B4-BE49-F238E27FC236}">
              <a16:creationId xmlns:a16="http://schemas.microsoft.com/office/drawing/2014/main" id="{00000000-0008-0000-0800-00009B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38" name="TextBox 406">
          <a:extLst>
            <a:ext uri="{FF2B5EF4-FFF2-40B4-BE49-F238E27FC236}">
              <a16:creationId xmlns:a16="http://schemas.microsoft.com/office/drawing/2014/main" id="{00000000-0008-0000-0800-00009C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39" name="TextBox 407">
          <a:extLst>
            <a:ext uri="{FF2B5EF4-FFF2-40B4-BE49-F238E27FC236}">
              <a16:creationId xmlns:a16="http://schemas.microsoft.com/office/drawing/2014/main" id="{00000000-0008-0000-0800-00009D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40" name="TextBox 408">
          <a:extLst>
            <a:ext uri="{FF2B5EF4-FFF2-40B4-BE49-F238E27FC236}">
              <a16:creationId xmlns:a16="http://schemas.microsoft.com/office/drawing/2014/main" id="{00000000-0008-0000-0800-00009E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41" name="TextBox 409">
          <a:extLst>
            <a:ext uri="{FF2B5EF4-FFF2-40B4-BE49-F238E27FC236}">
              <a16:creationId xmlns:a16="http://schemas.microsoft.com/office/drawing/2014/main" id="{00000000-0008-0000-0800-00009F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42" name="TextBox 410">
          <a:extLst>
            <a:ext uri="{FF2B5EF4-FFF2-40B4-BE49-F238E27FC236}">
              <a16:creationId xmlns:a16="http://schemas.microsoft.com/office/drawing/2014/main" id="{00000000-0008-0000-0800-0000A0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43" name="TextBox 411">
          <a:extLst>
            <a:ext uri="{FF2B5EF4-FFF2-40B4-BE49-F238E27FC236}">
              <a16:creationId xmlns:a16="http://schemas.microsoft.com/office/drawing/2014/main" id="{00000000-0008-0000-0800-0000A1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44" name="TextBox 412">
          <a:extLst>
            <a:ext uri="{FF2B5EF4-FFF2-40B4-BE49-F238E27FC236}">
              <a16:creationId xmlns:a16="http://schemas.microsoft.com/office/drawing/2014/main" id="{00000000-0008-0000-0800-0000A2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45" name="TextBox 1">
          <a:extLst>
            <a:ext uri="{FF2B5EF4-FFF2-40B4-BE49-F238E27FC236}">
              <a16:creationId xmlns:a16="http://schemas.microsoft.com/office/drawing/2014/main" id="{00000000-0008-0000-0800-0000A3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46" name="TextBox 414">
          <a:extLst>
            <a:ext uri="{FF2B5EF4-FFF2-40B4-BE49-F238E27FC236}">
              <a16:creationId xmlns:a16="http://schemas.microsoft.com/office/drawing/2014/main" id="{00000000-0008-0000-0800-0000A4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47" name="TextBox 415">
          <a:extLst>
            <a:ext uri="{FF2B5EF4-FFF2-40B4-BE49-F238E27FC236}">
              <a16:creationId xmlns:a16="http://schemas.microsoft.com/office/drawing/2014/main" id="{00000000-0008-0000-0800-0000A5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48" name="TextBox 416">
          <a:extLst>
            <a:ext uri="{FF2B5EF4-FFF2-40B4-BE49-F238E27FC236}">
              <a16:creationId xmlns:a16="http://schemas.microsoft.com/office/drawing/2014/main" id="{00000000-0008-0000-0800-0000A6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49" name="TextBox 417">
          <a:extLst>
            <a:ext uri="{FF2B5EF4-FFF2-40B4-BE49-F238E27FC236}">
              <a16:creationId xmlns:a16="http://schemas.microsoft.com/office/drawing/2014/main" id="{00000000-0008-0000-0800-0000A7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50" name="TextBox 1">
          <a:extLst>
            <a:ext uri="{FF2B5EF4-FFF2-40B4-BE49-F238E27FC236}">
              <a16:creationId xmlns:a16="http://schemas.microsoft.com/office/drawing/2014/main" id="{00000000-0008-0000-0800-0000A8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51" name="TextBox 419">
          <a:extLst>
            <a:ext uri="{FF2B5EF4-FFF2-40B4-BE49-F238E27FC236}">
              <a16:creationId xmlns:a16="http://schemas.microsoft.com/office/drawing/2014/main" id="{00000000-0008-0000-0800-0000A9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52" name="TextBox 420">
          <a:extLst>
            <a:ext uri="{FF2B5EF4-FFF2-40B4-BE49-F238E27FC236}">
              <a16:creationId xmlns:a16="http://schemas.microsoft.com/office/drawing/2014/main" id="{00000000-0008-0000-0800-0000AA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53" name="TextBox 1">
          <a:extLst>
            <a:ext uri="{FF2B5EF4-FFF2-40B4-BE49-F238E27FC236}">
              <a16:creationId xmlns:a16="http://schemas.microsoft.com/office/drawing/2014/main" id="{00000000-0008-0000-0800-0000AB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54" name="TextBox 422">
          <a:extLst>
            <a:ext uri="{FF2B5EF4-FFF2-40B4-BE49-F238E27FC236}">
              <a16:creationId xmlns:a16="http://schemas.microsoft.com/office/drawing/2014/main" id="{00000000-0008-0000-0800-0000AC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55" name="TextBox 423">
          <a:extLst>
            <a:ext uri="{FF2B5EF4-FFF2-40B4-BE49-F238E27FC236}">
              <a16:creationId xmlns:a16="http://schemas.microsoft.com/office/drawing/2014/main" id="{00000000-0008-0000-0800-0000AD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56" name="TextBox 424">
          <a:extLst>
            <a:ext uri="{FF2B5EF4-FFF2-40B4-BE49-F238E27FC236}">
              <a16:creationId xmlns:a16="http://schemas.microsoft.com/office/drawing/2014/main" id="{00000000-0008-0000-0800-0000AE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57" name="TextBox 425">
          <a:extLst>
            <a:ext uri="{FF2B5EF4-FFF2-40B4-BE49-F238E27FC236}">
              <a16:creationId xmlns:a16="http://schemas.microsoft.com/office/drawing/2014/main" id="{00000000-0008-0000-0800-0000AF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58" name="TextBox 1">
          <a:extLst>
            <a:ext uri="{FF2B5EF4-FFF2-40B4-BE49-F238E27FC236}">
              <a16:creationId xmlns:a16="http://schemas.microsoft.com/office/drawing/2014/main" id="{00000000-0008-0000-0800-0000B0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59" name="TextBox 427">
          <a:extLst>
            <a:ext uri="{FF2B5EF4-FFF2-40B4-BE49-F238E27FC236}">
              <a16:creationId xmlns:a16="http://schemas.microsoft.com/office/drawing/2014/main" id="{00000000-0008-0000-0800-0000B1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60" name="TextBox 428">
          <a:extLst>
            <a:ext uri="{FF2B5EF4-FFF2-40B4-BE49-F238E27FC236}">
              <a16:creationId xmlns:a16="http://schemas.microsoft.com/office/drawing/2014/main" id="{00000000-0008-0000-0800-0000B2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61" name="TextBox 1">
          <a:extLst>
            <a:ext uri="{FF2B5EF4-FFF2-40B4-BE49-F238E27FC236}">
              <a16:creationId xmlns:a16="http://schemas.microsoft.com/office/drawing/2014/main" id="{00000000-0008-0000-0800-0000B3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62" name="TextBox 430">
          <a:extLst>
            <a:ext uri="{FF2B5EF4-FFF2-40B4-BE49-F238E27FC236}">
              <a16:creationId xmlns:a16="http://schemas.microsoft.com/office/drawing/2014/main" id="{00000000-0008-0000-0800-0000B4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63" name="TextBox 431">
          <a:extLst>
            <a:ext uri="{FF2B5EF4-FFF2-40B4-BE49-F238E27FC236}">
              <a16:creationId xmlns:a16="http://schemas.microsoft.com/office/drawing/2014/main" id="{00000000-0008-0000-0800-0000B5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64" name="TextBox 432">
          <a:extLst>
            <a:ext uri="{FF2B5EF4-FFF2-40B4-BE49-F238E27FC236}">
              <a16:creationId xmlns:a16="http://schemas.microsoft.com/office/drawing/2014/main" id="{00000000-0008-0000-0800-0000B6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65" name="TextBox 433">
          <a:extLst>
            <a:ext uri="{FF2B5EF4-FFF2-40B4-BE49-F238E27FC236}">
              <a16:creationId xmlns:a16="http://schemas.microsoft.com/office/drawing/2014/main" id="{00000000-0008-0000-0800-0000B7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66" name="TextBox 1">
          <a:extLst>
            <a:ext uri="{FF2B5EF4-FFF2-40B4-BE49-F238E27FC236}">
              <a16:creationId xmlns:a16="http://schemas.microsoft.com/office/drawing/2014/main" id="{00000000-0008-0000-0800-0000B8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67" name="TextBox 435">
          <a:extLst>
            <a:ext uri="{FF2B5EF4-FFF2-40B4-BE49-F238E27FC236}">
              <a16:creationId xmlns:a16="http://schemas.microsoft.com/office/drawing/2014/main" id="{00000000-0008-0000-0800-0000B9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68" name="TextBox 658">
          <a:extLst>
            <a:ext uri="{FF2B5EF4-FFF2-40B4-BE49-F238E27FC236}">
              <a16:creationId xmlns:a16="http://schemas.microsoft.com/office/drawing/2014/main" id="{00000000-0008-0000-0800-0000BA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47625"/>
    <xdr:sp macro="" textlink="">
      <xdr:nvSpPr>
        <xdr:cNvPr id="3269" name="TextBox 659">
          <a:extLst>
            <a:ext uri="{FF2B5EF4-FFF2-40B4-BE49-F238E27FC236}">
              <a16:creationId xmlns:a16="http://schemas.microsoft.com/office/drawing/2014/main" id="{00000000-0008-0000-0800-0000BB300000}"/>
            </a:ext>
          </a:extLst>
        </xdr:cNvPr>
        <xdr:cNvSpPr txBox="1">
          <a:spLocks noChangeArrowheads="1"/>
        </xdr:cNvSpPr>
      </xdr:nvSpPr>
      <xdr:spPr bwMode="auto">
        <a:xfrm>
          <a:off x="3695700" y="242982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70" name="TextBox 399">
          <a:extLst>
            <a:ext uri="{FF2B5EF4-FFF2-40B4-BE49-F238E27FC236}">
              <a16:creationId xmlns:a16="http://schemas.microsoft.com/office/drawing/2014/main" id="{00000000-0008-0000-0800-0000BC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71" name="TextBox 400">
          <a:extLst>
            <a:ext uri="{FF2B5EF4-FFF2-40B4-BE49-F238E27FC236}">
              <a16:creationId xmlns:a16="http://schemas.microsoft.com/office/drawing/2014/main" id="{00000000-0008-0000-0800-0000BD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72" name="TextBox 401">
          <a:extLst>
            <a:ext uri="{FF2B5EF4-FFF2-40B4-BE49-F238E27FC236}">
              <a16:creationId xmlns:a16="http://schemas.microsoft.com/office/drawing/2014/main" id="{00000000-0008-0000-0800-0000BE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73" name="TextBox 402">
          <a:extLst>
            <a:ext uri="{FF2B5EF4-FFF2-40B4-BE49-F238E27FC236}">
              <a16:creationId xmlns:a16="http://schemas.microsoft.com/office/drawing/2014/main" id="{00000000-0008-0000-0800-0000BF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74" name="TextBox 403">
          <a:extLst>
            <a:ext uri="{FF2B5EF4-FFF2-40B4-BE49-F238E27FC236}">
              <a16:creationId xmlns:a16="http://schemas.microsoft.com/office/drawing/2014/main" id="{00000000-0008-0000-0800-0000C0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75" name="TextBox 404">
          <a:extLst>
            <a:ext uri="{FF2B5EF4-FFF2-40B4-BE49-F238E27FC236}">
              <a16:creationId xmlns:a16="http://schemas.microsoft.com/office/drawing/2014/main" id="{00000000-0008-0000-0800-0000C1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76" name="TextBox 406">
          <a:extLst>
            <a:ext uri="{FF2B5EF4-FFF2-40B4-BE49-F238E27FC236}">
              <a16:creationId xmlns:a16="http://schemas.microsoft.com/office/drawing/2014/main" id="{00000000-0008-0000-0800-0000C2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77" name="TextBox 407">
          <a:extLst>
            <a:ext uri="{FF2B5EF4-FFF2-40B4-BE49-F238E27FC236}">
              <a16:creationId xmlns:a16="http://schemas.microsoft.com/office/drawing/2014/main" id="{00000000-0008-0000-0800-0000C3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78" name="TextBox 408">
          <a:extLst>
            <a:ext uri="{FF2B5EF4-FFF2-40B4-BE49-F238E27FC236}">
              <a16:creationId xmlns:a16="http://schemas.microsoft.com/office/drawing/2014/main" id="{00000000-0008-0000-0800-0000C4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79" name="TextBox 409">
          <a:extLst>
            <a:ext uri="{FF2B5EF4-FFF2-40B4-BE49-F238E27FC236}">
              <a16:creationId xmlns:a16="http://schemas.microsoft.com/office/drawing/2014/main" id="{00000000-0008-0000-0800-0000C5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80" name="TextBox 410">
          <a:extLst>
            <a:ext uri="{FF2B5EF4-FFF2-40B4-BE49-F238E27FC236}">
              <a16:creationId xmlns:a16="http://schemas.microsoft.com/office/drawing/2014/main" id="{00000000-0008-0000-0800-0000C6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81" name="TextBox 411">
          <a:extLst>
            <a:ext uri="{FF2B5EF4-FFF2-40B4-BE49-F238E27FC236}">
              <a16:creationId xmlns:a16="http://schemas.microsoft.com/office/drawing/2014/main" id="{00000000-0008-0000-0800-0000C7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82" name="TextBox 658">
          <a:extLst>
            <a:ext uri="{FF2B5EF4-FFF2-40B4-BE49-F238E27FC236}">
              <a16:creationId xmlns:a16="http://schemas.microsoft.com/office/drawing/2014/main" id="{00000000-0008-0000-0800-0000C8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83" name="TextBox 659">
          <a:extLst>
            <a:ext uri="{FF2B5EF4-FFF2-40B4-BE49-F238E27FC236}">
              <a16:creationId xmlns:a16="http://schemas.microsoft.com/office/drawing/2014/main" id="{00000000-0008-0000-0800-0000C9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84" name="TextBox 399">
          <a:extLst>
            <a:ext uri="{FF2B5EF4-FFF2-40B4-BE49-F238E27FC236}">
              <a16:creationId xmlns:a16="http://schemas.microsoft.com/office/drawing/2014/main" id="{00000000-0008-0000-0800-0000CA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85" name="TextBox 400">
          <a:extLst>
            <a:ext uri="{FF2B5EF4-FFF2-40B4-BE49-F238E27FC236}">
              <a16:creationId xmlns:a16="http://schemas.microsoft.com/office/drawing/2014/main" id="{00000000-0008-0000-0800-0000CB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86" name="TextBox 401">
          <a:extLst>
            <a:ext uri="{FF2B5EF4-FFF2-40B4-BE49-F238E27FC236}">
              <a16:creationId xmlns:a16="http://schemas.microsoft.com/office/drawing/2014/main" id="{00000000-0008-0000-0800-0000CC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87" name="TextBox 402">
          <a:extLst>
            <a:ext uri="{FF2B5EF4-FFF2-40B4-BE49-F238E27FC236}">
              <a16:creationId xmlns:a16="http://schemas.microsoft.com/office/drawing/2014/main" id="{00000000-0008-0000-0800-0000CD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88" name="TextBox 403">
          <a:extLst>
            <a:ext uri="{FF2B5EF4-FFF2-40B4-BE49-F238E27FC236}">
              <a16:creationId xmlns:a16="http://schemas.microsoft.com/office/drawing/2014/main" id="{00000000-0008-0000-0800-0000CE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89" name="TextBox 404">
          <a:extLst>
            <a:ext uri="{FF2B5EF4-FFF2-40B4-BE49-F238E27FC236}">
              <a16:creationId xmlns:a16="http://schemas.microsoft.com/office/drawing/2014/main" id="{00000000-0008-0000-0800-0000CF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90" name="TextBox 406">
          <a:extLst>
            <a:ext uri="{FF2B5EF4-FFF2-40B4-BE49-F238E27FC236}">
              <a16:creationId xmlns:a16="http://schemas.microsoft.com/office/drawing/2014/main" id="{00000000-0008-0000-0800-0000D0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91" name="TextBox 407">
          <a:extLst>
            <a:ext uri="{FF2B5EF4-FFF2-40B4-BE49-F238E27FC236}">
              <a16:creationId xmlns:a16="http://schemas.microsoft.com/office/drawing/2014/main" id="{00000000-0008-0000-0800-0000D1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92" name="TextBox 408">
          <a:extLst>
            <a:ext uri="{FF2B5EF4-FFF2-40B4-BE49-F238E27FC236}">
              <a16:creationId xmlns:a16="http://schemas.microsoft.com/office/drawing/2014/main" id="{00000000-0008-0000-0800-0000D2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93" name="TextBox 409">
          <a:extLst>
            <a:ext uri="{FF2B5EF4-FFF2-40B4-BE49-F238E27FC236}">
              <a16:creationId xmlns:a16="http://schemas.microsoft.com/office/drawing/2014/main" id="{00000000-0008-0000-0800-0000D3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94" name="TextBox 410">
          <a:extLst>
            <a:ext uri="{FF2B5EF4-FFF2-40B4-BE49-F238E27FC236}">
              <a16:creationId xmlns:a16="http://schemas.microsoft.com/office/drawing/2014/main" id="{00000000-0008-0000-0800-0000D4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295" name="TextBox 411">
          <a:extLst>
            <a:ext uri="{FF2B5EF4-FFF2-40B4-BE49-F238E27FC236}">
              <a16:creationId xmlns:a16="http://schemas.microsoft.com/office/drawing/2014/main" id="{00000000-0008-0000-0800-0000D5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96" name="TextBox 412">
          <a:extLst>
            <a:ext uri="{FF2B5EF4-FFF2-40B4-BE49-F238E27FC236}">
              <a16:creationId xmlns:a16="http://schemas.microsoft.com/office/drawing/2014/main" id="{00000000-0008-0000-0800-0000D6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97" name="TextBox 1">
          <a:extLst>
            <a:ext uri="{FF2B5EF4-FFF2-40B4-BE49-F238E27FC236}">
              <a16:creationId xmlns:a16="http://schemas.microsoft.com/office/drawing/2014/main" id="{00000000-0008-0000-0800-0000D7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98" name="TextBox 414">
          <a:extLst>
            <a:ext uri="{FF2B5EF4-FFF2-40B4-BE49-F238E27FC236}">
              <a16:creationId xmlns:a16="http://schemas.microsoft.com/office/drawing/2014/main" id="{00000000-0008-0000-0800-0000D8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299" name="TextBox 415">
          <a:extLst>
            <a:ext uri="{FF2B5EF4-FFF2-40B4-BE49-F238E27FC236}">
              <a16:creationId xmlns:a16="http://schemas.microsoft.com/office/drawing/2014/main" id="{00000000-0008-0000-0800-0000D9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00" name="TextBox 416">
          <a:extLst>
            <a:ext uri="{FF2B5EF4-FFF2-40B4-BE49-F238E27FC236}">
              <a16:creationId xmlns:a16="http://schemas.microsoft.com/office/drawing/2014/main" id="{00000000-0008-0000-0800-0000DA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01" name="TextBox 417">
          <a:extLst>
            <a:ext uri="{FF2B5EF4-FFF2-40B4-BE49-F238E27FC236}">
              <a16:creationId xmlns:a16="http://schemas.microsoft.com/office/drawing/2014/main" id="{00000000-0008-0000-0800-0000DB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02" name="TextBox 1">
          <a:extLst>
            <a:ext uri="{FF2B5EF4-FFF2-40B4-BE49-F238E27FC236}">
              <a16:creationId xmlns:a16="http://schemas.microsoft.com/office/drawing/2014/main" id="{00000000-0008-0000-0800-0000DC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03" name="TextBox 419">
          <a:extLst>
            <a:ext uri="{FF2B5EF4-FFF2-40B4-BE49-F238E27FC236}">
              <a16:creationId xmlns:a16="http://schemas.microsoft.com/office/drawing/2014/main" id="{00000000-0008-0000-0800-0000DD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04" name="TextBox 420">
          <a:extLst>
            <a:ext uri="{FF2B5EF4-FFF2-40B4-BE49-F238E27FC236}">
              <a16:creationId xmlns:a16="http://schemas.microsoft.com/office/drawing/2014/main" id="{00000000-0008-0000-0800-0000DE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05" name="TextBox 1">
          <a:extLst>
            <a:ext uri="{FF2B5EF4-FFF2-40B4-BE49-F238E27FC236}">
              <a16:creationId xmlns:a16="http://schemas.microsoft.com/office/drawing/2014/main" id="{00000000-0008-0000-0800-0000DF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06" name="TextBox 422">
          <a:extLst>
            <a:ext uri="{FF2B5EF4-FFF2-40B4-BE49-F238E27FC236}">
              <a16:creationId xmlns:a16="http://schemas.microsoft.com/office/drawing/2014/main" id="{00000000-0008-0000-0800-0000E0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07" name="TextBox 423">
          <a:extLst>
            <a:ext uri="{FF2B5EF4-FFF2-40B4-BE49-F238E27FC236}">
              <a16:creationId xmlns:a16="http://schemas.microsoft.com/office/drawing/2014/main" id="{00000000-0008-0000-0800-0000E1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08" name="TextBox 424">
          <a:extLst>
            <a:ext uri="{FF2B5EF4-FFF2-40B4-BE49-F238E27FC236}">
              <a16:creationId xmlns:a16="http://schemas.microsoft.com/office/drawing/2014/main" id="{00000000-0008-0000-0800-0000E2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09" name="TextBox 425">
          <a:extLst>
            <a:ext uri="{FF2B5EF4-FFF2-40B4-BE49-F238E27FC236}">
              <a16:creationId xmlns:a16="http://schemas.microsoft.com/office/drawing/2014/main" id="{00000000-0008-0000-0800-0000E3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10" name="TextBox 1">
          <a:extLst>
            <a:ext uri="{FF2B5EF4-FFF2-40B4-BE49-F238E27FC236}">
              <a16:creationId xmlns:a16="http://schemas.microsoft.com/office/drawing/2014/main" id="{00000000-0008-0000-0800-0000E4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11" name="TextBox 427">
          <a:extLst>
            <a:ext uri="{FF2B5EF4-FFF2-40B4-BE49-F238E27FC236}">
              <a16:creationId xmlns:a16="http://schemas.microsoft.com/office/drawing/2014/main" id="{00000000-0008-0000-0800-0000E5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12" name="TextBox 428">
          <a:extLst>
            <a:ext uri="{FF2B5EF4-FFF2-40B4-BE49-F238E27FC236}">
              <a16:creationId xmlns:a16="http://schemas.microsoft.com/office/drawing/2014/main" id="{00000000-0008-0000-0800-0000E6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13" name="TextBox 1">
          <a:extLst>
            <a:ext uri="{FF2B5EF4-FFF2-40B4-BE49-F238E27FC236}">
              <a16:creationId xmlns:a16="http://schemas.microsoft.com/office/drawing/2014/main" id="{00000000-0008-0000-0800-0000E7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14" name="TextBox 430">
          <a:extLst>
            <a:ext uri="{FF2B5EF4-FFF2-40B4-BE49-F238E27FC236}">
              <a16:creationId xmlns:a16="http://schemas.microsoft.com/office/drawing/2014/main" id="{00000000-0008-0000-0800-0000E8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15" name="TextBox 431">
          <a:extLst>
            <a:ext uri="{FF2B5EF4-FFF2-40B4-BE49-F238E27FC236}">
              <a16:creationId xmlns:a16="http://schemas.microsoft.com/office/drawing/2014/main" id="{00000000-0008-0000-0800-0000E9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16" name="TextBox 432">
          <a:extLst>
            <a:ext uri="{FF2B5EF4-FFF2-40B4-BE49-F238E27FC236}">
              <a16:creationId xmlns:a16="http://schemas.microsoft.com/office/drawing/2014/main" id="{00000000-0008-0000-0800-0000EA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17" name="TextBox 433">
          <a:extLst>
            <a:ext uri="{FF2B5EF4-FFF2-40B4-BE49-F238E27FC236}">
              <a16:creationId xmlns:a16="http://schemas.microsoft.com/office/drawing/2014/main" id="{00000000-0008-0000-0800-0000EB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18" name="TextBox 1">
          <a:extLst>
            <a:ext uri="{FF2B5EF4-FFF2-40B4-BE49-F238E27FC236}">
              <a16:creationId xmlns:a16="http://schemas.microsoft.com/office/drawing/2014/main" id="{00000000-0008-0000-0800-0000EC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76200"/>
    <xdr:sp macro="" textlink="">
      <xdr:nvSpPr>
        <xdr:cNvPr id="3319" name="TextBox 435">
          <a:extLst>
            <a:ext uri="{FF2B5EF4-FFF2-40B4-BE49-F238E27FC236}">
              <a16:creationId xmlns:a16="http://schemas.microsoft.com/office/drawing/2014/main" id="{00000000-0008-0000-0800-0000ED300000}"/>
            </a:ext>
          </a:extLst>
        </xdr:cNvPr>
        <xdr:cNvSpPr txBox="1">
          <a:spLocks noChangeArrowheads="1"/>
        </xdr:cNvSpPr>
      </xdr:nvSpPr>
      <xdr:spPr bwMode="auto">
        <a:xfrm>
          <a:off x="3695700" y="24298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20" name="TextBox 658">
          <a:extLst>
            <a:ext uri="{FF2B5EF4-FFF2-40B4-BE49-F238E27FC236}">
              <a16:creationId xmlns:a16="http://schemas.microsoft.com/office/drawing/2014/main" id="{00000000-0008-0000-0800-0000EE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21" name="TextBox 659">
          <a:extLst>
            <a:ext uri="{FF2B5EF4-FFF2-40B4-BE49-F238E27FC236}">
              <a16:creationId xmlns:a16="http://schemas.microsoft.com/office/drawing/2014/main" id="{00000000-0008-0000-0800-0000EF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22" name="TextBox 399">
          <a:extLst>
            <a:ext uri="{FF2B5EF4-FFF2-40B4-BE49-F238E27FC236}">
              <a16:creationId xmlns:a16="http://schemas.microsoft.com/office/drawing/2014/main" id="{00000000-0008-0000-0800-0000F0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23" name="TextBox 400">
          <a:extLst>
            <a:ext uri="{FF2B5EF4-FFF2-40B4-BE49-F238E27FC236}">
              <a16:creationId xmlns:a16="http://schemas.microsoft.com/office/drawing/2014/main" id="{00000000-0008-0000-0800-0000F1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24" name="TextBox 401">
          <a:extLst>
            <a:ext uri="{FF2B5EF4-FFF2-40B4-BE49-F238E27FC236}">
              <a16:creationId xmlns:a16="http://schemas.microsoft.com/office/drawing/2014/main" id="{00000000-0008-0000-0800-0000F2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25" name="TextBox 402">
          <a:extLst>
            <a:ext uri="{FF2B5EF4-FFF2-40B4-BE49-F238E27FC236}">
              <a16:creationId xmlns:a16="http://schemas.microsoft.com/office/drawing/2014/main" id="{00000000-0008-0000-0800-0000F3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26" name="TextBox 403">
          <a:extLst>
            <a:ext uri="{FF2B5EF4-FFF2-40B4-BE49-F238E27FC236}">
              <a16:creationId xmlns:a16="http://schemas.microsoft.com/office/drawing/2014/main" id="{00000000-0008-0000-0800-0000F4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27" name="TextBox 404">
          <a:extLst>
            <a:ext uri="{FF2B5EF4-FFF2-40B4-BE49-F238E27FC236}">
              <a16:creationId xmlns:a16="http://schemas.microsoft.com/office/drawing/2014/main" id="{00000000-0008-0000-0800-0000F5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28" name="TextBox 406">
          <a:extLst>
            <a:ext uri="{FF2B5EF4-FFF2-40B4-BE49-F238E27FC236}">
              <a16:creationId xmlns:a16="http://schemas.microsoft.com/office/drawing/2014/main" id="{00000000-0008-0000-0800-0000F6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29" name="TextBox 407">
          <a:extLst>
            <a:ext uri="{FF2B5EF4-FFF2-40B4-BE49-F238E27FC236}">
              <a16:creationId xmlns:a16="http://schemas.microsoft.com/office/drawing/2014/main" id="{00000000-0008-0000-0800-0000F7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30" name="TextBox 408">
          <a:extLst>
            <a:ext uri="{FF2B5EF4-FFF2-40B4-BE49-F238E27FC236}">
              <a16:creationId xmlns:a16="http://schemas.microsoft.com/office/drawing/2014/main" id="{00000000-0008-0000-0800-0000F8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31" name="TextBox 409">
          <a:extLst>
            <a:ext uri="{FF2B5EF4-FFF2-40B4-BE49-F238E27FC236}">
              <a16:creationId xmlns:a16="http://schemas.microsoft.com/office/drawing/2014/main" id="{00000000-0008-0000-0800-0000F9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32" name="TextBox 410">
          <a:extLst>
            <a:ext uri="{FF2B5EF4-FFF2-40B4-BE49-F238E27FC236}">
              <a16:creationId xmlns:a16="http://schemas.microsoft.com/office/drawing/2014/main" id="{00000000-0008-0000-0800-0000FA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33" name="TextBox 411">
          <a:extLst>
            <a:ext uri="{FF2B5EF4-FFF2-40B4-BE49-F238E27FC236}">
              <a16:creationId xmlns:a16="http://schemas.microsoft.com/office/drawing/2014/main" id="{00000000-0008-0000-0800-0000FB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34" name="TextBox 658">
          <a:extLst>
            <a:ext uri="{FF2B5EF4-FFF2-40B4-BE49-F238E27FC236}">
              <a16:creationId xmlns:a16="http://schemas.microsoft.com/office/drawing/2014/main" id="{00000000-0008-0000-0800-0000FC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35" name="TextBox 659">
          <a:extLst>
            <a:ext uri="{FF2B5EF4-FFF2-40B4-BE49-F238E27FC236}">
              <a16:creationId xmlns:a16="http://schemas.microsoft.com/office/drawing/2014/main" id="{00000000-0008-0000-0800-0000FD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36" name="TextBox 399">
          <a:extLst>
            <a:ext uri="{FF2B5EF4-FFF2-40B4-BE49-F238E27FC236}">
              <a16:creationId xmlns:a16="http://schemas.microsoft.com/office/drawing/2014/main" id="{00000000-0008-0000-0800-0000FE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37" name="TextBox 400">
          <a:extLst>
            <a:ext uri="{FF2B5EF4-FFF2-40B4-BE49-F238E27FC236}">
              <a16:creationId xmlns:a16="http://schemas.microsoft.com/office/drawing/2014/main" id="{00000000-0008-0000-0800-0000FF30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38" name="TextBox 401">
          <a:extLst>
            <a:ext uri="{FF2B5EF4-FFF2-40B4-BE49-F238E27FC236}">
              <a16:creationId xmlns:a16="http://schemas.microsoft.com/office/drawing/2014/main" id="{00000000-0008-0000-0800-000000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39" name="TextBox 402">
          <a:extLst>
            <a:ext uri="{FF2B5EF4-FFF2-40B4-BE49-F238E27FC236}">
              <a16:creationId xmlns:a16="http://schemas.microsoft.com/office/drawing/2014/main" id="{00000000-0008-0000-0800-000001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40" name="TextBox 403">
          <a:extLst>
            <a:ext uri="{FF2B5EF4-FFF2-40B4-BE49-F238E27FC236}">
              <a16:creationId xmlns:a16="http://schemas.microsoft.com/office/drawing/2014/main" id="{00000000-0008-0000-0800-000002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41" name="TextBox 404">
          <a:extLst>
            <a:ext uri="{FF2B5EF4-FFF2-40B4-BE49-F238E27FC236}">
              <a16:creationId xmlns:a16="http://schemas.microsoft.com/office/drawing/2014/main" id="{00000000-0008-0000-0800-000003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42" name="TextBox 406">
          <a:extLst>
            <a:ext uri="{FF2B5EF4-FFF2-40B4-BE49-F238E27FC236}">
              <a16:creationId xmlns:a16="http://schemas.microsoft.com/office/drawing/2014/main" id="{00000000-0008-0000-0800-000004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43" name="TextBox 407">
          <a:extLst>
            <a:ext uri="{FF2B5EF4-FFF2-40B4-BE49-F238E27FC236}">
              <a16:creationId xmlns:a16="http://schemas.microsoft.com/office/drawing/2014/main" id="{00000000-0008-0000-0800-000005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44" name="TextBox 408">
          <a:extLst>
            <a:ext uri="{FF2B5EF4-FFF2-40B4-BE49-F238E27FC236}">
              <a16:creationId xmlns:a16="http://schemas.microsoft.com/office/drawing/2014/main" id="{00000000-0008-0000-0800-000006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45" name="TextBox 409">
          <a:extLst>
            <a:ext uri="{FF2B5EF4-FFF2-40B4-BE49-F238E27FC236}">
              <a16:creationId xmlns:a16="http://schemas.microsoft.com/office/drawing/2014/main" id="{00000000-0008-0000-0800-000007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46" name="TextBox 410">
          <a:extLst>
            <a:ext uri="{FF2B5EF4-FFF2-40B4-BE49-F238E27FC236}">
              <a16:creationId xmlns:a16="http://schemas.microsoft.com/office/drawing/2014/main" id="{00000000-0008-0000-0800-000008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47" name="TextBox 411">
          <a:extLst>
            <a:ext uri="{FF2B5EF4-FFF2-40B4-BE49-F238E27FC236}">
              <a16:creationId xmlns:a16="http://schemas.microsoft.com/office/drawing/2014/main" id="{00000000-0008-0000-0800-000009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48" name="TextBox 412">
          <a:extLst>
            <a:ext uri="{FF2B5EF4-FFF2-40B4-BE49-F238E27FC236}">
              <a16:creationId xmlns:a16="http://schemas.microsoft.com/office/drawing/2014/main" id="{00000000-0008-0000-0800-00000A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49" name="TextBox 1">
          <a:extLst>
            <a:ext uri="{FF2B5EF4-FFF2-40B4-BE49-F238E27FC236}">
              <a16:creationId xmlns:a16="http://schemas.microsoft.com/office/drawing/2014/main" id="{00000000-0008-0000-0800-00000B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50" name="TextBox 414">
          <a:extLst>
            <a:ext uri="{FF2B5EF4-FFF2-40B4-BE49-F238E27FC236}">
              <a16:creationId xmlns:a16="http://schemas.microsoft.com/office/drawing/2014/main" id="{00000000-0008-0000-0800-00000C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51" name="TextBox 415">
          <a:extLst>
            <a:ext uri="{FF2B5EF4-FFF2-40B4-BE49-F238E27FC236}">
              <a16:creationId xmlns:a16="http://schemas.microsoft.com/office/drawing/2014/main" id="{00000000-0008-0000-0800-00000D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52" name="TextBox 416">
          <a:extLst>
            <a:ext uri="{FF2B5EF4-FFF2-40B4-BE49-F238E27FC236}">
              <a16:creationId xmlns:a16="http://schemas.microsoft.com/office/drawing/2014/main" id="{00000000-0008-0000-0800-00000E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53" name="TextBox 417">
          <a:extLst>
            <a:ext uri="{FF2B5EF4-FFF2-40B4-BE49-F238E27FC236}">
              <a16:creationId xmlns:a16="http://schemas.microsoft.com/office/drawing/2014/main" id="{00000000-0008-0000-0800-00000F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54" name="TextBox 1">
          <a:extLst>
            <a:ext uri="{FF2B5EF4-FFF2-40B4-BE49-F238E27FC236}">
              <a16:creationId xmlns:a16="http://schemas.microsoft.com/office/drawing/2014/main" id="{00000000-0008-0000-0800-000010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55" name="TextBox 419">
          <a:extLst>
            <a:ext uri="{FF2B5EF4-FFF2-40B4-BE49-F238E27FC236}">
              <a16:creationId xmlns:a16="http://schemas.microsoft.com/office/drawing/2014/main" id="{00000000-0008-0000-0800-000011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56" name="TextBox 420">
          <a:extLst>
            <a:ext uri="{FF2B5EF4-FFF2-40B4-BE49-F238E27FC236}">
              <a16:creationId xmlns:a16="http://schemas.microsoft.com/office/drawing/2014/main" id="{00000000-0008-0000-0800-000012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57" name="TextBox 1">
          <a:extLst>
            <a:ext uri="{FF2B5EF4-FFF2-40B4-BE49-F238E27FC236}">
              <a16:creationId xmlns:a16="http://schemas.microsoft.com/office/drawing/2014/main" id="{00000000-0008-0000-0800-000013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58" name="TextBox 422">
          <a:extLst>
            <a:ext uri="{FF2B5EF4-FFF2-40B4-BE49-F238E27FC236}">
              <a16:creationId xmlns:a16="http://schemas.microsoft.com/office/drawing/2014/main" id="{00000000-0008-0000-0800-000014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59" name="TextBox 423">
          <a:extLst>
            <a:ext uri="{FF2B5EF4-FFF2-40B4-BE49-F238E27FC236}">
              <a16:creationId xmlns:a16="http://schemas.microsoft.com/office/drawing/2014/main" id="{00000000-0008-0000-0800-000015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60" name="TextBox 424">
          <a:extLst>
            <a:ext uri="{FF2B5EF4-FFF2-40B4-BE49-F238E27FC236}">
              <a16:creationId xmlns:a16="http://schemas.microsoft.com/office/drawing/2014/main" id="{00000000-0008-0000-0800-000016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61" name="TextBox 425">
          <a:extLst>
            <a:ext uri="{FF2B5EF4-FFF2-40B4-BE49-F238E27FC236}">
              <a16:creationId xmlns:a16="http://schemas.microsoft.com/office/drawing/2014/main" id="{00000000-0008-0000-0800-000017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62" name="TextBox 1">
          <a:extLst>
            <a:ext uri="{FF2B5EF4-FFF2-40B4-BE49-F238E27FC236}">
              <a16:creationId xmlns:a16="http://schemas.microsoft.com/office/drawing/2014/main" id="{00000000-0008-0000-0800-000018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63" name="TextBox 427">
          <a:extLst>
            <a:ext uri="{FF2B5EF4-FFF2-40B4-BE49-F238E27FC236}">
              <a16:creationId xmlns:a16="http://schemas.microsoft.com/office/drawing/2014/main" id="{00000000-0008-0000-0800-000019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64" name="TextBox 428">
          <a:extLst>
            <a:ext uri="{FF2B5EF4-FFF2-40B4-BE49-F238E27FC236}">
              <a16:creationId xmlns:a16="http://schemas.microsoft.com/office/drawing/2014/main" id="{00000000-0008-0000-0800-00001A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65" name="TextBox 1">
          <a:extLst>
            <a:ext uri="{FF2B5EF4-FFF2-40B4-BE49-F238E27FC236}">
              <a16:creationId xmlns:a16="http://schemas.microsoft.com/office/drawing/2014/main" id="{00000000-0008-0000-0800-00001B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66" name="TextBox 430">
          <a:extLst>
            <a:ext uri="{FF2B5EF4-FFF2-40B4-BE49-F238E27FC236}">
              <a16:creationId xmlns:a16="http://schemas.microsoft.com/office/drawing/2014/main" id="{00000000-0008-0000-0800-00001C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67" name="TextBox 431">
          <a:extLst>
            <a:ext uri="{FF2B5EF4-FFF2-40B4-BE49-F238E27FC236}">
              <a16:creationId xmlns:a16="http://schemas.microsoft.com/office/drawing/2014/main" id="{00000000-0008-0000-0800-00001D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68" name="TextBox 432">
          <a:extLst>
            <a:ext uri="{FF2B5EF4-FFF2-40B4-BE49-F238E27FC236}">
              <a16:creationId xmlns:a16="http://schemas.microsoft.com/office/drawing/2014/main" id="{00000000-0008-0000-0800-00001E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69" name="TextBox 433">
          <a:extLst>
            <a:ext uri="{FF2B5EF4-FFF2-40B4-BE49-F238E27FC236}">
              <a16:creationId xmlns:a16="http://schemas.microsoft.com/office/drawing/2014/main" id="{00000000-0008-0000-0800-00001F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70" name="TextBox 1">
          <a:extLst>
            <a:ext uri="{FF2B5EF4-FFF2-40B4-BE49-F238E27FC236}">
              <a16:creationId xmlns:a16="http://schemas.microsoft.com/office/drawing/2014/main" id="{00000000-0008-0000-0800-000020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76200"/>
    <xdr:sp macro="" textlink="">
      <xdr:nvSpPr>
        <xdr:cNvPr id="3371" name="TextBox 435">
          <a:extLst>
            <a:ext uri="{FF2B5EF4-FFF2-40B4-BE49-F238E27FC236}">
              <a16:creationId xmlns:a16="http://schemas.microsoft.com/office/drawing/2014/main" id="{00000000-0008-0000-0800-000021310000}"/>
            </a:ext>
          </a:extLst>
        </xdr:cNvPr>
        <xdr:cNvSpPr txBox="1">
          <a:spLocks noChangeArrowheads="1"/>
        </xdr:cNvSpPr>
      </xdr:nvSpPr>
      <xdr:spPr bwMode="auto">
        <a:xfrm>
          <a:off x="3695700" y="24984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72" name="TextBox 658">
          <a:extLst>
            <a:ext uri="{FF2B5EF4-FFF2-40B4-BE49-F238E27FC236}">
              <a16:creationId xmlns:a16="http://schemas.microsoft.com/office/drawing/2014/main" id="{00000000-0008-0000-0800-000022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104775</xdr:rowOff>
    </xdr:from>
    <xdr:ext cx="76200" cy="66675"/>
    <xdr:sp macro="" textlink="">
      <xdr:nvSpPr>
        <xdr:cNvPr id="3373" name="TextBox 659">
          <a:extLst>
            <a:ext uri="{FF2B5EF4-FFF2-40B4-BE49-F238E27FC236}">
              <a16:creationId xmlns:a16="http://schemas.microsoft.com/office/drawing/2014/main" id="{00000000-0008-0000-0800-000023310000}"/>
            </a:ext>
          </a:extLst>
        </xdr:cNvPr>
        <xdr:cNvSpPr txBox="1">
          <a:spLocks noChangeArrowheads="1"/>
        </xdr:cNvSpPr>
      </xdr:nvSpPr>
      <xdr:spPr bwMode="auto">
        <a:xfrm>
          <a:off x="3695700" y="24298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74" name="TextBox 399">
          <a:extLst>
            <a:ext uri="{FF2B5EF4-FFF2-40B4-BE49-F238E27FC236}">
              <a16:creationId xmlns:a16="http://schemas.microsoft.com/office/drawing/2014/main" id="{00000000-0008-0000-0800-000024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75" name="TextBox 400">
          <a:extLst>
            <a:ext uri="{FF2B5EF4-FFF2-40B4-BE49-F238E27FC236}">
              <a16:creationId xmlns:a16="http://schemas.microsoft.com/office/drawing/2014/main" id="{00000000-0008-0000-0800-000025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76" name="TextBox 401">
          <a:extLst>
            <a:ext uri="{FF2B5EF4-FFF2-40B4-BE49-F238E27FC236}">
              <a16:creationId xmlns:a16="http://schemas.microsoft.com/office/drawing/2014/main" id="{00000000-0008-0000-0800-000026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77" name="TextBox 402">
          <a:extLst>
            <a:ext uri="{FF2B5EF4-FFF2-40B4-BE49-F238E27FC236}">
              <a16:creationId xmlns:a16="http://schemas.microsoft.com/office/drawing/2014/main" id="{00000000-0008-0000-0800-000027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78" name="TextBox 403">
          <a:extLst>
            <a:ext uri="{FF2B5EF4-FFF2-40B4-BE49-F238E27FC236}">
              <a16:creationId xmlns:a16="http://schemas.microsoft.com/office/drawing/2014/main" id="{00000000-0008-0000-0800-000028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79" name="TextBox 404">
          <a:extLst>
            <a:ext uri="{FF2B5EF4-FFF2-40B4-BE49-F238E27FC236}">
              <a16:creationId xmlns:a16="http://schemas.microsoft.com/office/drawing/2014/main" id="{00000000-0008-0000-0800-000029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80" name="TextBox 406">
          <a:extLst>
            <a:ext uri="{FF2B5EF4-FFF2-40B4-BE49-F238E27FC236}">
              <a16:creationId xmlns:a16="http://schemas.microsoft.com/office/drawing/2014/main" id="{00000000-0008-0000-0800-00002A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81" name="TextBox 407">
          <a:extLst>
            <a:ext uri="{FF2B5EF4-FFF2-40B4-BE49-F238E27FC236}">
              <a16:creationId xmlns:a16="http://schemas.microsoft.com/office/drawing/2014/main" id="{00000000-0008-0000-0800-00002B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82" name="TextBox 408">
          <a:extLst>
            <a:ext uri="{FF2B5EF4-FFF2-40B4-BE49-F238E27FC236}">
              <a16:creationId xmlns:a16="http://schemas.microsoft.com/office/drawing/2014/main" id="{00000000-0008-0000-0800-00002C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83" name="TextBox 409">
          <a:extLst>
            <a:ext uri="{FF2B5EF4-FFF2-40B4-BE49-F238E27FC236}">
              <a16:creationId xmlns:a16="http://schemas.microsoft.com/office/drawing/2014/main" id="{00000000-0008-0000-0800-00002D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84" name="TextBox 410">
          <a:extLst>
            <a:ext uri="{FF2B5EF4-FFF2-40B4-BE49-F238E27FC236}">
              <a16:creationId xmlns:a16="http://schemas.microsoft.com/office/drawing/2014/main" id="{00000000-0008-0000-0800-00002E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85" name="TextBox 411">
          <a:extLst>
            <a:ext uri="{FF2B5EF4-FFF2-40B4-BE49-F238E27FC236}">
              <a16:creationId xmlns:a16="http://schemas.microsoft.com/office/drawing/2014/main" id="{00000000-0008-0000-0800-00002F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86" name="TextBox 658">
          <a:extLst>
            <a:ext uri="{FF2B5EF4-FFF2-40B4-BE49-F238E27FC236}">
              <a16:creationId xmlns:a16="http://schemas.microsoft.com/office/drawing/2014/main" id="{00000000-0008-0000-0800-000030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87" name="TextBox 659">
          <a:extLst>
            <a:ext uri="{FF2B5EF4-FFF2-40B4-BE49-F238E27FC236}">
              <a16:creationId xmlns:a16="http://schemas.microsoft.com/office/drawing/2014/main" id="{00000000-0008-0000-0800-000031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88" name="TextBox 399">
          <a:extLst>
            <a:ext uri="{FF2B5EF4-FFF2-40B4-BE49-F238E27FC236}">
              <a16:creationId xmlns:a16="http://schemas.microsoft.com/office/drawing/2014/main" id="{00000000-0008-0000-0800-000032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89" name="TextBox 400">
          <a:extLst>
            <a:ext uri="{FF2B5EF4-FFF2-40B4-BE49-F238E27FC236}">
              <a16:creationId xmlns:a16="http://schemas.microsoft.com/office/drawing/2014/main" id="{00000000-0008-0000-0800-000033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90" name="TextBox 401">
          <a:extLst>
            <a:ext uri="{FF2B5EF4-FFF2-40B4-BE49-F238E27FC236}">
              <a16:creationId xmlns:a16="http://schemas.microsoft.com/office/drawing/2014/main" id="{00000000-0008-0000-0800-000034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91" name="TextBox 402">
          <a:extLst>
            <a:ext uri="{FF2B5EF4-FFF2-40B4-BE49-F238E27FC236}">
              <a16:creationId xmlns:a16="http://schemas.microsoft.com/office/drawing/2014/main" id="{00000000-0008-0000-0800-000035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92" name="TextBox 403">
          <a:extLst>
            <a:ext uri="{FF2B5EF4-FFF2-40B4-BE49-F238E27FC236}">
              <a16:creationId xmlns:a16="http://schemas.microsoft.com/office/drawing/2014/main" id="{00000000-0008-0000-0800-000036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93" name="TextBox 404">
          <a:extLst>
            <a:ext uri="{FF2B5EF4-FFF2-40B4-BE49-F238E27FC236}">
              <a16:creationId xmlns:a16="http://schemas.microsoft.com/office/drawing/2014/main" id="{00000000-0008-0000-0800-000037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94" name="TextBox 406">
          <a:extLst>
            <a:ext uri="{FF2B5EF4-FFF2-40B4-BE49-F238E27FC236}">
              <a16:creationId xmlns:a16="http://schemas.microsoft.com/office/drawing/2014/main" id="{00000000-0008-0000-0800-000038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95" name="TextBox 407">
          <a:extLst>
            <a:ext uri="{FF2B5EF4-FFF2-40B4-BE49-F238E27FC236}">
              <a16:creationId xmlns:a16="http://schemas.microsoft.com/office/drawing/2014/main" id="{00000000-0008-0000-0800-000039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96" name="TextBox 408">
          <a:extLst>
            <a:ext uri="{FF2B5EF4-FFF2-40B4-BE49-F238E27FC236}">
              <a16:creationId xmlns:a16="http://schemas.microsoft.com/office/drawing/2014/main" id="{00000000-0008-0000-0800-00003A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97" name="TextBox 409">
          <a:extLst>
            <a:ext uri="{FF2B5EF4-FFF2-40B4-BE49-F238E27FC236}">
              <a16:creationId xmlns:a16="http://schemas.microsoft.com/office/drawing/2014/main" id="{00000000-0008-0000-0800-00003B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98" name="TextBox 410">
          <a:extLst>
            <a:ext uri="{FF2B5EF4-FFF2-40B4-BE49-F238E27FC236}">
              <a16:creationId xmlns:a16="http://schemas.microsoft.com/office/drawing/2014/main" id="{00000000-0008-0000-0800-00003C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399" name="TextBox 411">
          <a:extLst>
            <a:ext uri="{FF2B5EF4-FFF2-40B4-BE49-F238E27FC236}">
              <a16:creationId xmlns:a16="http://schemas.microsoft.com/office/drawing/2014/main" id="{00000000-0008-0000-0800-00003D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00" name="TextBox 412">
          <a:extLst>
            <a:ext uri="{FF2B5EF4-FFF2-40B4-BE49-F238E27FC236}">
              <a16:creationId xmlns:a16="http://schemas.microsoft.com/office/drawing/2014/main" id="{00000000-0008-0000-0800-00003E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01" name="TextBox 1">
          <a:extLst>
            <a:ext uri="{FF2B5EF4-FFF2-40B4-BE49-F238E27FC236}">
              <a16:creationId xmlns:a16="http://schemas.microsoft.com/office/drawing/2014/main" id="{00000000-0008-0000-0800-00003F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02" name="TextBox 414">
          <a:extLst>
            <a:ext uri="{FF2B5EF4-FFF2-40B4-BE49-F238E27FC236}">
              <a16:creationId xmlns:a16="http://schemas.microsoft.com/office/drawing/2014/main" id="{00000000-0008-0000-0800-000040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03" name="TextBox 415">
          <a:extLst>
            <a:ext uri="{FF2B5EF4-FFF2-40B4-BE49-F238E27FC236}">
              <a16:creationId xmlns:a16="http://schemas.microsoft.com/office/drawing/2014/main" id="{00000000-0008-0000-0800-000041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04" name="TextBox 416">
          <a:extLst>
            <a:ext uri="{FF2B5EF4-FFF2-40B4-BE49-F238E27FC236}">
              <a16:creationId xmlns:a16="http://schemas.microsoft.com/office/drawing/2014/main" id="{00000000-0008-0000-0800-000042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05" name="TextBox 417">
          <a:extLst>
            <a:ext uri="{FF2B5EF4-FFF2-40B4-BE49-F238E27FC236}">
              <a16:creationId xmlns:a16="http://schemas.microsoft.com/office/drawing/2014/main" id="{00000000-0008-0000-0800-000043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06" name="TextBox 1">
          <a:extLst>
            <a:ext uri="{FF2B5EF4-FFF2-40B4-BE49-F238E27FC236}">
              <a16:creationId xmlns:a16="http://schemas.microsoft.com/office/drawing/2014/main" id="{00000000-0008-0000-0800-000044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07" name="TextBox 419">
          <a:extLst>
            <a:ext uri="{FF2B5EF4-FFF2-40B4-BE49-F238E27FC236}">
              <a16:creationId xmlns:a16="http://schemas.microsoft.com/office/drawing/2014/main" id="{00000000-0008-0000-0800-000045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08" name="TextBox 420">
          <a:extLst>
            <a:ext uri="{FF2B5EF4-FFF2-40B4-BE49-F238E27FC236}">
              <a16:creationId xmlns:a16="http://schemas.microsoft.com/office/drawing/2014/main" id="{00000000-0008-0000-0800-000046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09" name="TextBox 1">
          <a:extLst>
            <a:ext uri="{FF2B5EF4-FFF2-40B4-BE49-F238E27FC236}">
              <a16:creationId xmlns:a16="http://schemas.microsoft.com/office/drawing/2014/main" id="{00000000-0008-0000-0800-000047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10" name="TextBox 422">
          <a:extLst>
            <a:ext uri="{FF2B5EF4-FFF2-40B4-BE49-F238E27FC236}">
              <a16:creationId xmlns:a16="http://schemas.microsoft.com/office/drawing/2014/main" id="{00000000-0008-0000-0800-000048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11" name="TextBox 423">
          <a:extLst>
            <a:ext uri="{FF2B5EF4-FFF2-40B4-BE49-F238E27FC236}">
              <a16:creationId xmlns:a16="http://schemas.microsoft.com/office/drawing/2014/main" id="{00000000-0008-0000-0800-000049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12" name="TextBox 424">
          <a:extLst>
            <a:ext uri="{FF2B5EF4-FFF2-40B4-BE49-F238E27FC236}">
              <a16:creationId xmlns:a16="http://schemas.microsoft.com/office/drawing/2014/main" id="{00000000-0008-0000-0800-00004A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13" name="TextBox 425">
          <a:extLst>
            <a:ext uri="{FF2B5EF4-FFF2-40B4-BE49-F238E27FC236}">
              <a16:creationId xmlns:a16="http://schemas.microsoft.com/office/drawing/2014/main" id="{00000000-0008-0000-0800-00004B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14" name="TextBox 1">
          <a:extLst>
            <a:ext uri="{FF2B5EF4-FFF2-40B4-BE49-F238E27FC236}">
              <a16:creationId xmlns:a16="http://schemas.microsoft.com/office/drawing/2014/main" id="{00000000-0008-0000-0800-00004C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15" name="TextBox 427">
          <a:extLst>
            <a:ext uri="{FF2B5EF4-FFF2-40B4-BE49-F238E27FC236}">
              <a16:creationId xmlns:a16="http://schemas.microsoft.com/office/drawing/2014/main" id="{00000000-0008-0000-0800-00004D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16" name="TextBox 428">
          <a:extLst>
            <a:ext uri="{FF2B5EF4-FFF2-40B4-BE49-F238E27FC236}">
              <a16:creationId xmlns:a16="http://schemas.microsoft.com/office/drawing/2014/main" id="{00000000-0008-0000-0800-00004E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17" name="TextBox 1">
          <a:extLst>
            <a:ext uri="{FF2B5EF4-FFF2-40B4-BE49-F238E27FC236}">
              <a16:creationId xmlns:a16="http://schemas.microsoft.com/office/drawing/2014/main" id="{00000000-0008-0000-0800-00004F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18" name="TextBox 430">
          <a:extLst>
            <a:ext uri="{FF2B5EF4-FFF2-40B4-BE49-F238E27FC236}">
              <a16:creationId xmlns:a16="http://schemas.microsoft.com/office/drawing/2014/main" id="{00000000-0008-0000-0800-000050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19" name="TextBox 431">
          <a:extLst>
            <a:ext uri="{FF2B5EF4-FFF2-40B4-BE49-F238E27FC236}">
              <a16:creationId xmlns:a16="http://schemas.microsoft.com/office/drawing/2014/main" id="{00000000-0008-0000-0800-000051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20" name="TextBox 432">
          <a:extLst>
            <a:ext uri="{FF2B5EF4-FFF2-40B4-BE49-F238E27FC236}">
              <a16:creationId xmlns:a16="http://schemas.microsoft.com/office/drawing/2014/main" id="{00000000-0008-0000-0800-000052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21" name="TextBox 433">
          <a:extLst>
            <a:ext uri="{FF2B5EF4-FFF2-40B4-BE49-F238E27FC236}">
              <a16:creationId xmlns:a16="http://schemas.microsoft.com/office/drawing/2014/main" id="{00000000-0008-0000-0800-000053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22" name="TextBox 1">
          <a:extLst>
            <a:ext uri="{FF2B5EF4-FFF2-40B4-BE49-F238E27FC236}">
              <a16:creationId xmlns:a16="http://schemas.microsoft.com/office/drawing/2014/main" id="{00000000-0008-0000-0800-000054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57150"/>
    <xdr:sp macro="" textlink="">
      <xdr:nvSpPr>
        <xdr:cNvPr id="3423" name="TextBox 435">
          <a:extLst>
            <a:ext uri="{FF2B5EF4-FFF2-40B4-BE49-F238E27FC236}">
              <a16:creationId xmlns:a16="http://schemas.microsoft.com/office/drawing/2014/main" id="{00000000-0008-0000-0800-000055310000}"/>
            </a:ext>
          </a:extLst>
        </xdr:cNvPr>
        <xdr:cNvSpPr txBox="1">
          <a:spLocks noChangeArrowheads="1"/>
        </xdr:cNvSpPr>
      </xdr:nvSpPr>
      <xdr:spPr bwMode="auto">
        <a:xfrm>
          <a:off x="3695700" y="24984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424" name="TextBox 658">
          <a:extLst>
            <a:ext uri="{FF2B5EF4-FFF2-40B4-BE49-F238E27FC236}">
              <a16:creationId xmlns:a16="http://schemas.microsoft.com/office/drawing/2014/main" id="{00000000-0008-0000-0800-000056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66675"/>
    <xdr:sp macro="" textlink="">
      <xdr:nvSpPr>
        <xdr:cNvPr id="3425" name="TextBox 659">
          <a:extLst>
            <a:ext uri="{FF2B5EF4-FFF2-40B4-BE49-F238E27FC236}">
              <a16:creationId xmlns:a16="http://schemas.microsoft.com/office/drawing/2014/main" id="{00000000-0008-0000-0800-000057310000}"/>
            </a:ext>
          </a:extLst>
        </xdr:cNvPr>
        <xdr:cNvSpPr txBox="1">
          <a:spLocks noChangeArrowheads="1"/>
        </xdr:cNvSpPr>
      </xdr:nvSpPr>
      <xdr:spPr bwMode="auto">
        <a:xfrm>
          <a:off x="3695700" y="24984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26" name="TextBox 399">
          <a:extLst>
            <a:ext uri="{FF2B5EF4-FFF2-40B4-BE49-F238E27FC236}">
              <a16:creationId xmlns:a16="http://schemas.microsoft.com/office/drawing/2014/main" id="{00000000-0008-0000-0800-000058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27" name="TextBox 400">
          <a:extLst>
            <a:ext uri="{FF2B5EF4-FFF2-40B4-BE49-F238E27FC236}">
              <a16:creationId xmlns:a16="http://schemas.microsoft.com/office/drawing/2014/main" id="{00000000-0008-0000-0800-000059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28" name="TextBox 401">
          <a:extLst>
            <a:ext uri="{FF2B5EF4-FFF2-40B4-BE49-F238E27FC236}">
              <a16:creationId xmlns:a16="http://schemas.microsoft.com/office/drawing/2014/main" id="{00000000-0008-0000-0800-00005A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29" name="TextBox 402">
          <a:extLst>
            <a:ext uri="{FF2B5EF4-FFF2-40B4-BE49-F238E27FC236}">
              <a16:creationId xmlns:a16="http://schemas.microsoft.com/office/drawing/2014/main" id="{00000000-0008-0000-0800-00005B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30" name="TextBox 403">
          <a:extLst>
            <a:ext uri="{FF2B5EF4-FFF2-40B4-BE49-F238E27FC236}">
              <a16:creationId xmlns:a16="http://schemas.microsoft.com/office/drawing/2014/main" id="{00000000-0008-0000-0800-00005C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31" name="TextBox 404">
          <a:extLst>
            <a:ext uri="{FF2B5EF4-FFF2-40B4-BE49-F238E27FC236}">
              <a16:creationId xmlns:a16="http://schemas.microsoft.com/office/drawing/2014/main" id="{00000000-0008-0000-0800-00005D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32" name="TextBox 406">
          <a:extLst>
            <a:ext uri="{FF2B5EF4-FFF2-40B4-BE49-F238E27FC236}">
              <a16:creationId xmlns:a16="http://schemas.microsoft.com/office/drawing/2014/main" id="{00000000-0008-0000-0800-00005E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33" name="TextBox 407">
          <a:extLst>
            <a:ext uri="{FF2B5EF4-FFF2-40B4-BE49-F238E27FC236}">
              <a16:creationId xmlns:a16="http://schemas.microsoft.com/office/drawing/2014/main" id="{00000000-0008-0000-0800-00005F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34" name="TextBox 408">
          <a:extLst>
            <a:ext uri="{FF2B5EF4-FFF2-40B4-BE49-F238E27FC236}">
              <a16:creationId xmlns:a16="http://schemas.microsoft.com/office/drawing/2014/main" id="{00000000-0008-0000-0800-000060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35" name="TextBox 409">
          <a:extLst>
            <a:ext uri="{FF2B5EF4-FFF2-40B4-BE49-F238E27FC236}">
              <a16:creationId xmlns:a16="http://schemas.microsoft.com/office/drawing/2014/main" id="{00000000-0008-0000-0800-000061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36" name="TextBox 410">
          <a:extLst>
            <a:ext uri="{FF2B5EF4-FFF2-40B4-BE49-F238E27FC236}">
              <a16:creationId xmlns:a16="http://schemas.microsoft.com/office/drawing/2014/main" id="{00000000-0008-0000-0800-000062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37" name="TextBox 411">
          <a:extLst>
            <a:ext uri="{FF2B5EF4-FFF2-40B4-BE49-F238E27FC236}">
              <a16:creationId xmlns:a16="http://schemas.microsoft.com/office/drawing/2014/main" id="{00000000-0008-0000-0800-000063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38" name="TextBox 658">
          <a:extLst>
            <a:ext uri="{FF2B5EF4-FFF2-40B4-BE49-F238E27FC236}">
              <a16:creationId xmlns:a16="http://schemas.microsoft.com/office/drawing/2014/main" id="{00000000-0008-0000-0800-000064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39" name="TextBox 659">
          <a:extLst>
            <a:ext uri="{FF2B5EF4-FFF2-40B4-BE49-F238E27FC236}">
              <a16:creationId xmlns:a16="http://schemas.microsoft.com/office/drawing/2014/main" id="{00000000-0008-0000-0800-000065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40" name="TextBox 399">
          <a:extLst>
            <a:ext uri="{FF2B5EF4-FFF2-40B4-BE49-F238E27FC236}">
              <a16:creationId xmlns:a16="http://schemas.microsoft.com/office/drawing/2014/main" id="{00000000-0008-0000-0800-000066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41" name="TextBox 400">
          <a:extLst>
            <a:ext uri="{FF2B5EF4-FFF2-40B4-BE49-F238E27FC236}">
              <a16:creationId xmlns:a16="http://schemas.microsoft.com/office/drawing/2014/main" id="{00000000-0008-0000-0800-000067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42" name="TextBox 401">
          <a:extLst>
            <a:ext uri="{FF2B5EF4-FFF2-40B4-BE49-F238E27FC236}">
              <a16:creationId xmlns:a16="http://schemas.microsoft.com/office/drawing/2014/main" id="{00000000-0008-0000-0800-000068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43" name="TextBox 402">
          <a:extLst>
            <a:ext uri="{FF2B5EF4-FFF2-40B4-BE49-F238E27FC236}">
              <a16:creationId xmlns:a16="http://schemas.microsoft.com/office/drawing/2014/main" id="{00000000-0008-0000-0800-000069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44" name="TextBox 403">
          <a:extLst>
            <a:ext uri="{FF2B5EF4-FFF2-40B4-BE49-F238E27FC236}">
              <a16:creationId xmlns:a16="http://schemas.microsoft.com/office/drawing/2014/main" id="{00000000-0008-0000-0800-00006A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45" name="TextBox 404">
          <a:extLst>
            <a:ext uri="{FF2B5EF4-FFF2-40B4-BE49-F238E27FC236}">
              <a16:creationId xmlns:a16="http://schemas.microsoft.com/office/drawing/2014/main" id="{00000000-0008-0000-0800-00006B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46" name="TextBox 406">
          <a:extLst>
            <a:ext uri="{FF2B5EF4-FFF2-40B4-BE49-F238E27FC236}">
              <a16:creationId xmlns:a16="http://schemas.microsoft.com/office/drawing/2014/main" id="{00000000-0008-0000-0800-00006C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47" name="TextBox 407">
          <a:extLst>
            <a:ext uri="{FF2B5EF4-FFF2-40B4-BE49-F238E27FC236}">
              <a16:creationId xmlns:a16="http://schemas.microsoft.com/office/drawing/2014/main" id="{00000000-0008-0000-0800-00006D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48" name="TextBox 408">
          <a:extLst>
            <a:ext uri="{FF2B5EF4-FFF2-40B4-BE49-F238E27FC236}">
              <a16:creationId xmlns:a16="http://schemas.microsoft.com/office/drawing/2014/main" id="{00000000-0008-0000-0800-00006E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49" name="TextBox 409">
          <a:extLst>
            <a:ext uri="{FF2B5EF4-FFF2-40B4-BE49-F238E27FC236}">
              <a16:creationId xmlns:a16="http://schemas.microsoft.com/office/drawing/2014/main" id="{00000000-0008-0000-0800-00006F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50" name="TextBox 410">
          <a:extLst>
            <a:ext uri="{FF2B5EF4-FFF2-40B4-BE49-F238E27FC236}">
              <a16:creationId xmlns:a16="http://schemas.microsoft.com/office/drawing/2014/main" id="{00000000-0008-0000-0800-000070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51" name="TextBox 411">
          <a:extLst>
            <a:ext uri="{FF2B5EF4-FFF2-40B4-BE49-F238E27FC236}">
              <a16:creationId xmlns:a16="http://schemas.microsoft.com/office/drawing/2014/main" id="{00000000-0008-0000-0800-000071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52" name="TextBox 412">
          <a:extLst>
            <a:ext uri="{FF2B5EF4-FFF2-40B4-BE49-F238E27FC236}">
              <a16:creationId xmlns:a16="http://schemas.microsoft.com/office/drawing/2014/main" id="{00000000-0008-0000-0800-000072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53" name="TextBox 1">
          <a:extLst>
            <a:ext uri="{FF2B5EF4-FFF2-40B4-BE49-F238E27FC236}">
              <a16:creationId xmlns:a16="http://schemas.microsoft.com/office/drawing/2014/main" id="{00000000-0008-0000-0800-000073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54" name="TextBox 414">
          <a:extLst>
            <a:ext uri="{FF2B5EF4-FFF2-40B4-BE49-F238E27FC236}">
              <a16:creationId xmlns:a16="http://schemas.microsoft.com/office/drawing/2014/main" id="{00000000-0008-0000-0800-000074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55" name="TextBox 415">
          <a:extLst>
            <a:ext uri="{FF2B5EF4-FFF2-40B4-BE49-F238E27FC236}">
              <a16:creationId xmlns:a16="http://schemas.microsoft.com/office/drawing/2014/main" id="{00000000-0008-0000-0800-000075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56" name="TextBox 416">
          <a:extLst>
            <a:ext uri="{FF2B5EF4-FFF2-40B4-BE49-F238E27FC236}">
              <a16:creationId xmlns:a16="http://schemas.microsoft.com/office/drawing/2014/main" id="{00000000-0008-0000-0800-000076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57" name="TextBox 417">
          <a:extLst>
            <a:ext uri="{FF2B5EF4-FFF2-40B4-BE49-F238E27FC236}">
              <a16:creationId xmlns:a16="http://schemas.microsoft.com/office/drawing/2014/main" id="{00000000-0008-0000-0800-000077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58" name="TextBox 1">
          <a:extLst>
            <a:ext uri="{FF2B5EF4-FFF2-40B4-BE49-F238E27FC236}">
              <a16:creationId xmlns:a16="http://schemas.microsoft.com/office/drawing/2014/main" id="{00000000-0008-0000-0800-000078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59" name="TextBox 419">
          <a:extLst>
            <a:ext uri="{FF2B5EF4-FFF2-40B4-BE49-F238E27FC236}">
              <a16:creationId xmlns:a16="http://schemas.microsoft.com/office/drawing/2014/main" id="{00000000-0008-0000-0800-000079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60" name="TextBox 420">
          <a:extLst>
            <a:ext uri="{FF2B5EF4-FFF2-40B4-BE49-F238E27FC236}">
              <a16:creationId xmlns:a16="http://schemas.microsoft.com/office/drawing/2014/main" id="{00000000-0008-0000-0800-00007A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61" name="TextBox 1">
          <a:extLst>
            <a:ext uri="{FF2B5EF4-FFF2-40B4-BE49-F238E27FC236}">
              <a16:creationId xmlns:a16="http://schemas.microsoft.com/office/drawing/2014/main" id="{00000000-0008-0000-0800-00007B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62" name="TextBox 422">
          <a:extLst>
            <a:ext uri="{FF2B5EF4-FFF2-40B4-BE49-F238E27FC236}">
              <a16:creationId xmlns:a16="http://schemas.microsoft.com/office/drawing/2014/main" id="{00000000-0008-0000-0800-00007C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63" name="TextBox 423">
          <a:extLst>
            <a:ext uri="{FF2B5EF4-FFF2-40B4-BE49-F238E27FC236}">
              <a16:creationId xmlns:a16="http://schemas.microsoft.com/office/drawing/2014/main" id="{00000000-0008-0000-0800-00007D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64" name="TextBox 424">
          <a:extLst>
            <a:ext uri="{FF2B5EF4-FFF2-40B4-BE49-F238E27FC236}">
              <a16:creationId xmlns:a16="http://schemas.microsoft.com/office/drawing/2014/main" id="{00000000-0008-0000-0800-00007E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65" name="TextBox 425">
          <a:extLst>
            <a:ext uri="{FF2B5EF4-FFF2-40B4-BE49-F238E27FC236}">
              <a16:creationId xmlns:a16="http://schemas.microsoft.com/office/drawing/2014/main" id="{00000000-0008-0000-0800-00007F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66" name="TextBox 1">
          <a:extLst>
            <a:ext uri="{FF2B5EF4-FFF2-40B4-BE49-F238E27FC236}">
              <a16:creationId xmlns:a16="http://schemas.microsoft.com/office/drawing/2014/main" id="{00000000-0008-0000-0800-000080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67" name="TextBox 427">
          <a:extLst>
            <a:ext uri="{FF2B5EF4-FFF2-40B4-BE49-F238E27FC236}">
              <a16:creationId xmlns:a16="http://schemas.microsoft.com/office/drawing/2014/main" id="{00000000-0008-0000-0800-000081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68" name="TextBox 428">
          <a:extLst>
            <a:ext uri="{FF2B5EF4-FFF2-40B4-BE49-F238E27FC236}">
              <a16:creationId xmlns:a16="http://schemas.microsoft.com/office/drawing/2014/main" id="{00000000-0008-0000-0800-000082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69" name="TextBox 1">
          <a:extLst>
            <a:ext uri="{FF2B5EF4-FFF2-40B4-BE49-F238E27FC236}">
              <a16:creationId xmlns:a16="http://schemas.microsoft.com/office/drawing/2014/main" id="{00000000-0008-0000-0800-000083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70" name="TextBox 430">
          <a:extLst>
            <a:ext uri="{FF2B5EF4-FFF2-40B4-BE49-F238E27FC236}">
              <a16:creationId xmlns:a16="http://schemas.microsoft.com/office/drawing/2014/main" id="{00000000-0008-0000-0800-000084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71" name="TextBox 431">
          <a:extLst>
            <a:ext uri="{FF2B5EF4-FFF2-40B4-BE49-F238E27FC236}">
              <a16:creationId xmlns:a16="http://schemas.microsoft.com/office/drawing/2014/main" id="{00000000-0008-0000-0800-000085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72" name="TextBox 432">
          <a:extLst>
            <a:ext uri="{FF2B5EF4-FFF2-40B4-BE49-F238E27FC236}">
              <a16:creationId xmlns:a16="http://schemas.microsoft.com/office/drawing/2014/main" id="{00000000-0008-0000-0800-000086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73" name="TextBox 433">
          <a:extLst>
            <a:ext uri="{FF2B5EF4-FFF2-40B4-BE49-F238E27FC236}">
              <a16:creationId xmlns:a16="http://schemas.microsoft.com/office/drawing/2014/main" id="{00000000-0008-0000-0800-000087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74" name="TextBox 1">
          <a:extLst>
            <a:ext uri="{FF2B5EF4-FFF2-40B4-BE49-F238E27FC236}">
              <a16:creationId xmlns:a16="http://schemas.microsoft.com/office/drawing/2014/main" id="{00000000-0008-0000-0800-000088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75" name="TextBox 435">
          <a:extLst>
            <a:ext uri="{FF2B5EF4-FFF2-40B4-BE49-F238E27FC236}">
              <a16:creationId xmlns:a16="http://schemas.microsoft.com/office/drawing/2014/main" id="{00000000-0008-0000-0800-000089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76" name="TextBox 658">
          <a:extLst>
            <a:ext uri="{FF2B5EF4-FFF2-40B4-BE49-F238E27FC236}">
              <a16:creationId xmlns:a16="http://schemas.microsoft.com/office/drawing/2014/main" id="{00000000-0008-0000-0800-00008A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47625"/>
    <xdr:sp macro="" textlink="">
      <xdr:nvSpPr>
        <xdr:cNvPr id="3477" name="TextBox 659">
          <a:extLst>
            <a:ext uri="{FF2B5EF4-FFF2-40B4-BE49-F238E27FC236}">
              <a16:creationId xmlns:a16="http://schemas.microsoft.com/office/drawing/2014/main" id="{00000000-0008-0000-0800-00008B310000}"/>
            </a:ext>
          </a:extLst>
        </xdr:cNvPr>
        <xdr:cNvSpPr txBox="1">
          <a:spLocks noChangeArrowheads="1"/>
        </xdr:cNvSpPr>
      </xdr:nvSpPr>
      <xdr:spPr bwMode="auto">
        <a:xfrm>
          <a:off x="3695700" y="24984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78" name="TextBox 399">
          <a:extLst>
            <a:ext uri="{FF2B5EF4-FFF2-40B4-BE49-F238E27FC236}">
              <a16:creationId xmlns:a16="http://schemas.microsoft.com/office/drawing/2014/main" id="{00000000-0008-0000-0800-00008C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79" name="TextBox 400">
          <a:extLst>
            <a:ext uri="{FF2B5EF4-FFF2-40B4-BE49-F238E27FC236}">
              <a16:creationId xmlns:a16="http://schemas.microsoft.com/office/drawing/2014/main" id="{00000000-0008-0000-0800-00008D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80" name="TextBox 401">
          <a:extLst>
            <a:ext uri="{FF2B5EF4-FFF2-40B4-BE49-F238E27FC236}">
              <a16:creationId xmlns:a16="http://schemas.microsoft.com/office/drawing/2014/main" id="{00000000-0008-0000-0800-00008E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81" name="TextBox 402">
          <a:extLst>
            <a:ext uri="{FF2B5EF4-FFF2-40B4-BE49-F238E27FC236}">
              <a16:creationId xmlns:a16="http://schemas.microsoft.com/office/drawing/2014/main" id="{00000000-0008-0000-0800-00008F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82" name="TextBox 403">
          <a:extLst>
            <a:ext uri="{FF2B5EF4-FFF2-40B4-BE49-F238E27FC236}">
              <a16:creationId xmlns:a16="http://schemas.microsoft.com/office/drawing/2014/main" id="{00000000-0008-0000-0800-000090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83" name="TextBox 404">
          <a:extLst>
            <a:ext uri="{FF2B5EF4-FFF2-40B4-BE49-F238E27FC236}">
              <a16:creationId xmlns:a16="http://schemas.microsoft.com/office/drawing/2014/main" id="{00000000-0008-0000-0800-000091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84" name="TextBox 406">
          <a:extLst>
            <a:ext uri="{FF2B5EF4-FFF2-40B4-BE49-F238E27FC236}">
              <a16:creationId xmlns:a16="http://schemas.microsoft.com/office/drawing/2014/main" id="{00000000-0008-0000-0800-000092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85" name="TextBox 407">
          <a:extLst>
            <a:ext uri="{FF2B5EF4-FFF2-40B4-BE49-F238E27FC236}">
              <a16:creationId xmlns:a16="http://schemas.microsoft.com/office/drawing/2014/main" id="{00000000-0008-0000-0800-000093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86" name="TextBox 408">
          <a:extLst>
            <a:ext uri="{FF2B5EF4-FFF2-40B4-BE49-F238E27FC236}">
              <a16:creationId xmlns:a16="http://schemas.microsoft.com/office/drawing/2014/main" id="{00000000-0008-0000-0800-000094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87" name="TextBox 409">
          <a:extLst>
            <a:ext uri="{FF2B5EF4-FFF2-40B4-BE49-F238E27FC236}">
              <a16:creationId xmlns:a16="http://schemas.microsoft.com/office/drawing/2014/main" id="{00000000-0008-0000-0800-000095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88" name="TextBox 410">
          <a:extLst>
            <a:ext uri="{FF2B5EF4-FFF2-40B4-BE49-F238E27FC236}">
              <a16:creationId xmlns:a16="http://schemas.microsoft.com/office/drawing/2014/main" id="{00000000-0008-0000-0800-000096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89" name="TextBox 411">
          <a:extLst>
            <a:ext uri="{FF2B5EF4-FFF2-40B4-BE49-F238E27FC236}">
              <a16:creationId xmlns:a16="http://schemas.microsoft.com/office/drawing/2014/main" id="{00000000-0008-0000-0800-000097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90" name="TextBox 658">
          <a:extLst>
            <a:ext uri="{FF2B5EF4-FFF2-40B4-BE49-F238E27FC236}">
              <a16:creationId xmlns:a16="http://schemas.microsoft.com/office/drawing/2014/main" id="{00000000-0008-0000-0800-000098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28575</xdr:rowOff>
    </xdr:from>
    <xdr:ext cx="76200" cy="38100"/>
    <xdr:sp macro="" textlink="">
      <xdr:nvSpPr>
        <xdr:cNvPr id="3491" name="TextBox 659">
          <a:extLst>
            <a:ext uri="{FF2B5EF4-FFF2-40B4-BE49-F238E27FC236}">
              <a16:creationId xmlns:a16="http://schemas.microsoft.com/office/drawing/2014/main" id="{00000000-0008-0000-0800-000099310000}"/>
            </a:ext>
          </a:extLst>
        </xdr:cNvPr>
        <xdr:cNvSpPr txBox="1">
          <a:spLocks noChangeArrowheads="1"/>
        </xdr:cNvSpPr>
      </xdr:nvSpPr>
      <xdr:spPr bwMode="auto">
        <a:xfrm>
          <a:off x="3695700" y="249840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57150"/>
    <xdr:sp macro="" textlink="">
      <xdr:nvSpPr>
        <xdr:cNvPr id="3492" name="TextBox 1633">
          <a:extLst>
            <a:ext uri="{FF2B5EF4-FFF2-40B4-BE49-F238E27FC236}">
              <a16:creationId xmlns:a16="http://schemas.microsoft.com/office/drawing/2014/main" id="{00000000-0008-0000-0800-00009A310000}"/>
            </a:ext>
          </a:extLst>
        </xdr:cNvPr>
        <xdr:cNvSpPr txBox="1">
          <a:spLocks noChangeArrowheads="1"/>
        </xdr:cNvSpPr>
      </xdr:nvSpPr>
      <xdr:spPr bwMode="auto">
        <a:xfrm>
          <a:off x="3695700" y="21459825"/>
          <a:ext cx="13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57150"/>
    <xdr:sp macro="" textlink="">
      <xdr:nvSpPr>
        <xdr:cNvPr id="3493" name="TextBox 1634">
          <a:extLst>
            <a:ext uri="{FF2B5EF4-FFF2-40B4-BE49-F238E27FC236}">
              <a16:creationId xmlns:a16="http://schemas.microsoft.com/office/drawing/2014/main" id="{00000000-0008-0000-0800-00009B310000}"/>
            </a:ext>
          </a:extLst>
        </xdr:cNvPr>
        <xdr:cNvSpPr txBox="1">
          <a:spLocks noChangeArrowheads="1"/>
        </xdr:cNvSpPr>
      </xdr:nvSpPr>
      <xdr:spPr bwMode="auto">
        <a:xfrm>
          <a:off x="3695700" y="21459825"/>
          <a:ext cx="13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57150"/>
    <xdr:sp macro="" textlink="">
      <xdr:nvSpPr>
        <xdr:cNvPr id="3494" name="TextBox 1635">
          <a:extLst>
            <a:ext uri="{FF2B5EF4-FFF2-40B4-BE49-F238E27FC236}">
              <a16:creationId xmlns:a16="http://schemas.microsoft.com/office/drawing/2014/main" id="{00000000-0008-0000-0800-00009C310000}"/>
            </a:ext>
          </a:extLst>
        </xdr:cNvPr>
        <xdr:cNvSpPr txBox="1">
          <a:spLocks noChangeArrowheads="1"/>
        </xdr:cNvSpPr>
      </xdr:nvSpPr>
      <xdr:spPr bwMode="auto">
        <a:xfrm>
          <a:off x="3695700" y="21459825"/>
          <a:ext cx="13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495" name="TextBox 1636">
          <a:extLst>
            <a:ext uri="{FF2B5EF4-FFF2-40B4-BE49-F238E27FC236}">
              <a16:creationId xmlns:a16="http://schemas.microsoft.com/office/drawing/2014/main" id="{00000000-0008-0000-0800-00009D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496" name="TextBox 1">
          <a:extLst>
            <a:ext uri="{FF2B5EF4-FFF2-40B4-BE49-F238E27FC236}">
              <a16:creationId xmlns:a16="http://schemas.microsoft.com/office/drawing/2014/main" id="{00000000-0008-0000-0800-00009E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497" name="TextBox 1638">
          <a:extLst>
            <a:ext uri="{FF2B5EF4-FFF2-40B4-BE49-F238E27FC236}">
              <a16:creationId xmlns:a16="http://schemas.microsoft.com/office/drawing/2014/main" id="{00000000-0008-0000-0800-00009F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498" name="TextBox 1639">
          <a:extLst>
            <a:ext uri="{FF2B5EF4-FFF2-40B4-BE49-F238E27FC236}">
              <a16:creationId xmlns:a16="http://schemas.microsoft.com/office/drawing/2014/main" id="{00000000-0008-0000-0800-0000A0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499" name="TextBox 1640">
          <a:extLst>
            <a:ext uri="{FF2B5EF4-FFF2-40B4-BE49-F238E27FC236}">
              <a16:creationId xmlns:a16="http://schemas.microsoft.com/office/drawing/2014/main" id="{00000000-0008-0000-0800-0000A1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00" name="TextBox 1641">
          <a:extLst>
            <a:ext uri="{FF2B5EF4-FFF2-40B4-BE49-F238E27FC236}">
              <a16:creationId xmlns:a16="http://schemas.microsoft.com/office/drawing/2014/main" id="{00000000-0008-0000-0800-0000A2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01" name="TextBox 1">
          <a:extLst>
            <a:ext uri="{FF2B5EF4-FFF2-40B4-BE49-F238E27FC236}">
              <a16:creationId xmlns:a16="http://schemas.microsoft.com/office/drawing/2014/main" id="{00000000-0008-0000-0800-0000A3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02" name="TextBox 1643">
          <a:extLst>
            <a:ext uri="{FF2B5EF4-FFF2-40B4-BE49-F238E27FC236}">
              <a16:creationId xmlns:a16="http://schemas.microsoft.com/office/drawing/2014/main" id="{00000000-0008-0000-0800-0000A4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03" name="TextBox 1644">
          <a:extLst>
            <a:ext uri="{FF2B5EF4-FFF2-40B4-BE49-F238E27FC236}">
              <a16:creationId xmlns:a16="http://schemas.microsoft.com/office/drawing/2014/main" id="{00000000-0008-0000-0800-0000A5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04" name="TextBox 1">
          <a:extLst>
            <a:ext uri="{FF2B5EF4-FFF2-40B4-BE49-F238E27FC236}">
              <a16:creationId xmlns:a16="http://schemas.microsoft.com/office/drawing/2014/main" id="{00000000-0008-0000-0800-0000A6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05" name="TextBox 1646">
          <a:extLst>
            <a:ext uri="{FF2B5EF4-FFF2-40B4-BE49-F238E27FC236}">
              <a16:creationId xmlns:a16="http://schemas.microsoft.com/office/drawing/2014/main" id="{00000000-0008-0000-0800-0000A7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06" name="TextBox 1647">
          <a:extLst>
            <a:ext uri="{FF2B5EF4-FFF2-40B4-BE49-F238E27FC236}">
              <a16:creationId xmlns:a16="http://schemas.microsoft.com/office/drawing/2014/main" id="{00000000-0008-0000-0800-0000A8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07" name="TextBox 1648">
          <a:extLst>
            <a:ext uri="{FF2B5EF4-FFF2-40B4-BE49-F238E27FC236}">
              <a16:creationId xmlns:a16="http://schemas.microsoft.com/office/drawing/2014/main" id="{00000000-0008-0000-0800-0000A9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08" name="TextBox 1649">
          <a:extLst>
            <a:ext uri="{FF2B5EF4-FFF2-40B4-BE49-F238E27FC236}">
              <a16:creationId xmlns:a16="http://schemas.microsoft.com/office/drawing/2014/main" id="{00000000-0008-0000-0800-0000AA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09" name="TextBox 1">
          <a:extLst>
            <a:ext uri="{FF2B5EF4-FFF2-40B4-BE49-F238E27FC236}">
              <a16:creationId xmlns:a16="http://schemas.microsoft.com/office/drawing/2014/main" id="{00000000-0008-0000-0800-0000AB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10" name="TextBox 1651">
          <a:extLst>
            <a:ext uri="{FF2B5EF4-FFF2-40B4-BE49-F238E27FC236}">
              <a16:creationId xmlns:a16="http://schemas.microsoft.com/office/drawing/2014/main" id="{00000000-0008-0000-0800-0000AC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11" name="TextBox 1652">
          <a:extLst>
            <a:ext uri="{FF2B5EF4-FFF2-40B4-BE49-F238E27FC236}">
              <a16:creationId xmlns:a16="http://schemas.microsoft.com/office/drawing/2014/main" id="{00000000-0008-0000-0800-0000AD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12" name="TextBox 1">
          <a:extLst>
            <a:ext uri="{FF2B5EF4-FFF2-40B4-BE49-F238E27FC236}">
              <a16:creationId xmlns:a16="http://schemas.microsoft.com/office/drawing/2014/main" id="{00000000-0008-0000-0800-0000AE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13" name="TextBox 1654">
          <a:extLst>
            <a:ext uri="{FF2B5EF4-FFF2-40B4-BE49-F238E27FC236}">
              <a16:creationId xmlns:a16="http://schemas.microsoft.com/office/drawing/2014/main" id="{00000000-0008-0000-0800-0000AF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14" name="TextBox 1655">
          <a:extLst>
            <a:ext uri="{FF2B5EF4-FFF2-40B4-BE49-F238E27FC236}">
              <a16:creationId xmlns:a16="http://schemas.microsoft.com/office/drawing/2014/main" id="{00000000-0008-0000-0800-0000B0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15" name="TextBox 1656">
          <a:extLst>
            <a:ext uri="{FF2B5EF4-FFF2-40B4-BE49-F238E27FC236}">
              <a16:creationId xmlns:a16="http://schemas.microsoft.com/office/drawing/2014/main" id="{00000000-0008-0000-0800-0000B1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16" name="TextBox 1657">
          <a:extLst>
            <a:ext uri="{FF2B5EF4-FFF2-40B4-BE49-F238E27FC236}">
              <a16:creationId xmlns:a16="http://schemas.microsoft.com/office/drawing/2014/main" id="{00000000-0008-0000-0800-0000B2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17" name="TextBox 1">
          <a:extLst>
            <a:ext uri="{FF2B5EF4-FFF2-40B4-BE49-F238E27FC236}">
              <a16:creationId xmlns:a16="http://schemas.microsoft.com/office/drawing/2014/main" id="{00000000-0008-0000-0800-0000B3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57150"/>
    <xdr:sp macro="" textlink="">
      <xdr:nvSpPr>
        <xdr:cNvPr id="3518" name="TextBox 1659">
          <a:extLst>
            <a:ext uri="{FF2B5EF4-FFF2-40B4-BE49-F238E27FC236}">
              <a16:creationId xmlns:a16="http://schemas.microsoft.com/office/drawing/2014/main" id="{00000000-0008-0000-0800-0000B4310000}"/>
            </a:ext>
          </a:extLst>
        </xdr:cNvPr>
        <xdr:cNvSpPr txBox="1">
          <a:spLocks noChangeArrowheads="1"/>
        </xdr:cNvSpPr>
      </xdr:nvSpPr>
      <xdr:spPr bwMode="auto">
        <a:xfrm>
          <a:off x="3695700" y="214598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38100"/>
    <xdr:sp macro="" textlink="">
      <xdr:nvSpPr>
        <xdr:cNvPr id="3519" name="TextBox 1660">
          <a:extLst>
            <a:ext uri="{FF2B5EF4-FFF2-40B4-BE49-F238E27FC236}">
              <a16:creationId xmlns:a16="http://schemas.microsoft.com/office/drawing/2014/main" id="{00000000-0008-0000-0800-0000B5310000}"/>
            </a:ext>
          </a:extLst>
        </xdr:cNvPr>
        <xdr:cNvSpPr txBox="1">
          <a:spLocks noChangeArrowheads="1"/>
        </xdr:cNvSpPr>
      </xdr:nvSpPr>
      <xdr:spPr bwMode="auto">
        <a:xfrm>
          <a:off x="3695700" y="21459825"/>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38100"/>
    <xdr:sp macro="" textlink="">
      <xdr:nvSpPr>
        <xdr:cNvPr id="3520" name="TextBox 1661">
          <a:extLst>
            <a:ext uri="{FF2B5EF4-FFF2-40B4-BE49-F238E27FC236}">
              <a16:creationId xmlns:a16="http://schemas.microsoft.com/office/drawing/2014/main" id="{00000000-0008-0000-0800-0000B6310000}"/>
            </a:ext>
          </a:extLst>
        </xdr:cNvPr>
        <xdr:cNvSpPr txBox="1">
          <a:spLocks noChangeArrowheads="1"/>
        </xdr:cNvSpPr>
      </xdr:nvSpPr>
      <xdr:spPr bwMode="auto">
        <a:xfrm>
          <a:off x="3695700" y="21459825"/>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38100"/>
    <xdr:sp macro="" textlink="">
      <xdr:nvSpPr>
        <xdr:cNvPr id="3521" name="TextBox 1662">
          <a:extLst>
            <a:ext uri="{FF2B5EF4-FFF2-40B4-BE49-F238E27FC236}">
              <a16:creationId xmlns:a16="http://schemas.microsoft.com/office/drawing/2014/main" id="{00000000-0008-0000-0800-0000B7310000}"/>
            </a:ext>
          </a:extLst>
        </xdr:cNvPr>
        <xdr:cNvSpPr txBox="1">
          <a:spLocks noChangeArrowheads="1"/>
        </xdr:cNvSpPr>
      </xdr:nvSpPr>
      <xdr:spPr bwMode="auto">
        <a:xfrm>
          <a:off x="3695700" y="21459825"/>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22" name="TextBox 1663">
          <a:extLst>
            <a:ext uri="{FF2B5EF4-FFF2-40B4-BE49-F238E27FC236}">
              <a16:creationId xmlns:a16="http://schemas.microsoft.com/office/drawing/2014/main" id="{00000000-0008-0000-0800-0000B8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23" name="TextBox 1">
          <a:extLst>
            <a:ext uri="{FF2B5EF4-FFF2-40B4-BE49-F238E27FC236}">
              <a16:creationId xmlns:a16="http://schemas.microsoft.com/office/drawing/2014/main" id="{00000000-0008-0000-0800-0000B9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24" name="TextBox 1665">
          <a:extLst>
            <a:ext uri="{FF2B5EF4-FFF2-40B4-BE49-F238E27FC236}">
              <a16:creationId xmlns:a16="http://schemas.microsoft.com/office/drawing/2014/main" id="{00000000-0008-0000-0800-0000BA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25" name="TextBox 1666">
          <a:extLst>
            <a:ext uri="{FF2B5EF4-FFF2-40B4-BE49-F238E27FC236}">
              <a16:creationId xmlns:a16="http://schemas.microsoft.com/office/drawing/2014/main" id="{00000000-0008-0000-0800-0000BB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26" name="TextBox 1667">
          <a:extLst>
            <a:ext uri="{FF2B5EF4-FFF2-40B4-BE49-F238E27FC236}">
              <a16:creationId xmlns:a16="http://schemas.microsoft.com/office/drawing/2014/main" id="{00000000-0008-0000-0800-0000BC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27" name="TextBox 1668">
          <a:extLst>
            <a:ext uri="{FF2B5EF4-FFF2-40B4-BE49-F238E27FC236}">
              <a16:creationId xmlns:a16="http://schemas.microsoft.com/office/drawing/2014/main" id="{00000000-0008-0000-0800-0000BD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28" name="TextBox 1">
          <a:extLst>
            <a:ext uri="{FF2B5EF4-FFF2-40B4-BE49-F238E27FC236}">
              <a16:creationId xmlns:a16="http://schemas.microsoft.com/office/drawing/2014/main" id="{00000000-0008-0000-0800-0000BE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29" name="TextBox 1670">
          <a:extLst>
            <a:ext uri="{FF2B5EF4-FFF2-40B4-BE49-F238E27FC236}">
              <a16:creationId xmlns:a16="http://schemas.microsoft.com/office/drawing/2014/main" id="{00000000-0008-0000-0800-0000BF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30" name="TextBox 1671">
          <a:extLst>
            <a:ext uri="{FF2B5EF4-FFF2-40B4-BE49-F238E27FC236}">
              <a16:creationId xmlns:a16="http://schemas.microsoft.com/office/drawing/2014/main" id="{00000000-0008-0000-0800-0000C0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31" name="TextBox 1">
          <a:extLst>
            <a:ext uri="{FF2B5EF4-FFF2-40B4-BE49-F238E27FC236}">
              <a16:creationId xmlns:a16="http://schemas.microsoft.com/office/drawing/2014/main" id="{00000000-0008-0000-0800-0000C1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32" name="TextBox 1673">
          <a:extLst>
            <a:ext uri="{FF2B5EF4-FFF2-40B4-BE49-F238E27FC236}">
              <a16:creationId xmlns:a16="http://schemas.microsoft.com/office/drawing/2014/main" id="{00000000-0008-0000-0800-0000C2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33" name="TextBox 1674">
          <a:extLst>
            <a:ext uri="{FF2B5EF4-FFF2-40B4-BE49-F238E27FC236}">
              <a16:creationId xmlns:a16="http://schemas.microsoft.com/office/drawing/2014/main" id="{00000000-0008-0000-0800-0000C3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34" name="TextBox 1675">
          <a:extLst>
            <a:ext uri="{FF2B5EF4-FFF2-40B4-BE49-F238E27FC236}">
              <a16:creationId xmlns:a16="http://schemas.microsoft.com/office/drawing/2014/main" id="{00000000-0008-0000-0800-0000C4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35" name="TextBox 1676">
          <a:extLst>
            <a:ext uri="{FF2B5EF4-FFF2-40B4-BE49-F238E27FC236}">
              <a16:creationId xmlns:a16="http://schemas.microsoft.com/office/drawing/2014/main" id="{00000000-0008-0000-0800-0000C5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36" name="TextBox 1">
          <a:extLst>
            <a:ext uri="{FF2B5EF4-FFF2-40B4-BE49-F238E27FC236}">
              <a16:creationId xmlns:a16="http://schemas.microsoft.com/office/drawing/2014/main" id="{00000000-0008-0000-0800-0000C6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37" name="TextBox 1678">
          <a:extLst>
            <a:ext uri="{FF2B5EF4-FFF2-40B4-BE49-F238E27FC236}">
              <a16:creationId xmlns:a16="http://schemas.microsoft.com/office/drawing/2014/main" id="{00000000-0008-0000-0800-0000C7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38" name="TextBox 1679">
          <a:extLst>
            <a:ext uri="{FF2B5EF4-FFF2-40B4-BE49-F238E27FC236}">
              <a16:creationId xmlns:a16="http://schemas.microsoft.com/office/drawing/2014/main" id="{00000000-0008-0000-0800-0000C8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39" name="TextBox 1">
          <a:extLst>
            <a:ext uri="{FF2B5EF4-FFF2-40B4-BE49-F238E27FC236}">
              <a16:creationId xmlns:a16="http://schemas.microsoft.com/office/drawing/2014/main" id="{00000000-0008-0000-0800-0000C9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40" name="TextBox 1681">
          <a:extLst>
            <a:ext uri="{FF2B5EF4-FFF2-40B4-BE49-F238E27FC236}">
              <a16:creationId xmlns:a16="http://schemas.microsoft.com/office/drawing/2014/main" id="{00000000-0008-0000-0800-0000CA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41" name="TextBox 1682">
          <a:extLst>
            <a:ext uri="{FF2B5EF4-FFF2-40B4-BE49-F238E27FC236}">
              <a16:creationId xmlns:a16="http://schemas.microsoft.com/office/drawing/2014/main" id="{00000000-0008-0000-0800-0000CB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42" name="TextBox 1683">
          <a:extLst>
            <a:ext uri="{FF2B5EF4-FFF2-40B4-BE49-F238E27FC236}">
              <a16:creationId xmlns:a16="http://schemas.microsoft.com/office/drawing/2014/main" id="{00000000-0008-0000-0800-0000CC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43" name="TextBox 1684">
          <a:extLst>
            <a:ext uri="{FF2B5EF4-FFF2-40B4-BE49-F238E27FC236}">
              <a16:creationId xmlns:a16="http://schemas.microsoft.com/office/drawing/2014/main" id="{00000000-0008-0000-0800-0000CD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44" name="TextBox 1">
          <a:extLst>
            <a:ext uri="{FF2B5EF4-FFF2-40B4-BE49-F238E27FC236}">
              <a16:creationId xmlns:a16="http://schemas.microsoft.com/office/drawing/2014/main" id="{00000000-0008-0000-0800-0000CE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45" name="TextBox 1686">
          <a:extLst>
            <a:ext uri="{FF2B5EF4-FFF2-40B4-BE49-F238E27FC236}">
              <a16:creationId xmlns:a16="http://schemas.microsoft.com/office/drawing/2014/main" id="{00000000-0008-0000-0800-0000CF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38100"/>
    <xdr:sp macro="" textlink="">
      <xdr:nvSpPr>
        <xdr:cNvPr id="3546" name="TextBox 1687">
          <a:extLst>
            <a:ext uri="{FF2B5EF4-FFF2-40B4-BE49-F238E27FC236}">
              <a16:creationId xmlns:a16="http://schemas.microsoft.com/office/drawing/2014/main" id="{00000000-0008-0000-0800-0000D0310000}"/>
            </a:ext>
          </a:extLst>
        </xdr:cNvPr>
        <xdr:cNvSpPr txBox="1">
          <a:spLocks noChangeArrowheads="1"/>
        </xdr:cNvSpPr>
      </xdr:nvSpPr>
      <xdr:spPr bwMode="auto">
        <a:xfrm>
          <a:off x="3695700" y="21459825"/>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38100"/>
    <xdr:sp macro="" textlink="">
      <xdr:nvSpPr>
        <xdr:cNvPr id="3547" name="TextBox 1688">
          <a:extLst>
            <a:ext uri="{FF2B5EF4-FFF2-40B4-BE49-F238E27FC236}">
              <a16:creationId xmlns:a16="http://schemas.microsoft.com/office/drawing/2014/main" id="{00000000-0008-0000-0800-0000D1310000}"/>
            </a:ext>
          </a:extLst>
        </xdr:cNvPr>
        <xdr:cNvSpPr txBox="1">
          <a:spLocks noChangeArrowheads="1"/>
        </xdr:cNvSpPr>
      </xdr:nvSpPr>
      <xdr:spPr bwMode="auto">
        <a:xfrm>
          <a:off x="3695700" y="21459825"/>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38100"/>
    <xdr:sp macro="" textlink="">
      <xdr:nvSpPr>
        <xdr:cNvPr id="3548" name="TextBox 1689">
          <a:extLst>
            <a:ext uri="{FF2B5EF4-FFF2-40B4-BE49-F238E27FC236}">
              <a16:creationId xmlns:a16="http://schemas.microsoft.com/office/drawing/2014/main" id="{00000000-0008-0000-0800-0000D2310000}"/>
            </a:ext>
          </a:extLst>
        </xdr:cNvPr>
        <xdr:cNvSpPr txBox="1">
          <a:spLocks noChangeArrowheads="1"/>
        </xdr:cNvSpPr>
      </xdr:nvSpPr>
      <xdr:spPr bwMode="auto">
        <a:xfrm>
          <a:off x="3695700" y="21459825"/>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49" name="TextBox 1690">
          <a:extLst>
            <a:ext uri="{FF2B5EF4-FFF2-40B4-BE49-F238E27FC236}">
              <a16:creationId xmlns:a16="http://schemas.microsoft.com/office/drawing/2014/main" id="{00000000-0008-0000-0800-0000D3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50" name="TextBox 1">
          <a:extLst>
            <a:ext uri="{FF2B5EF4-FFF2-40B4-BE49-F238E27FC236}">
              <a16:creationId xmlns:a16="http://schemas.microsoft.com/office/drawing/2014/main" id="{00000000-0008-0000-0800-0000D4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51" name="TextBox 1692">
          <a:extLst>
            <a:ext uri="{FF2B5EF4-FFF2-40B4-BE49-F238E27FC236}">
              <a16:creationId xmlns:a16="http://schemas.microsoft.com/office/drawing/2014/main" id="{00000000-0008-0000-0800-0000D5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52" name="TextBox 1693">
          <a:extLst>
            <a:ext uri="{FF2B5EF4-FFF2-40B4-BE49-F238E27FC236}">
              <a16:creationId xmlns:a16="http://schemas.microsoft.com/office/drawing/2014/main" id="{00000000-0008-0000-0800-0000D6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53" name="TextBox 1694">
          <a:extLst>
            <a:ext uri="{FF2B5EF4-FFF2-40B4-BE49-F238E27FC236}">
              <a16:creationId xmlns:a16="http://schemas.microsoft.com/office/drawing/2014/main" id="{00000000-0008-0000-0800-0000D7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54" name="TextBox 1695">
          <a:extLst>
            <a:ext uri="{FF2B5EF4-FFF2-40B4-BE49-F238E27FC236}">
              <a16:creationId xmlns:a16="http://schemas.microsoft.com/office/drawing/2014/main" id="{00000000-0008-0000-0800-0000D8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55" name="TextBox 1">
          <a:extLst>
            <a:ext uri="{FF2B5EF4-FFF2-40B4-BE49-F238E27FC236}">
              <a16:creationId xmlns:a16="http://schemas.microsoft.com/office/drawing/2014/main" id="{00000000-0008-0000-0800-0000D9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56" name="TextBox 1697">
          <a:extLst>
            <a:ext uri="{FF2B5EF4-FFF2-40B4-BE49-F238E27FC236}">
              <a16:creationId xmlns:a16="http://schemas.microsoft.com/office/drawing/2014/main" id="{00000000-0008-0000-0800-0000DA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57" name="TextBox 1698">
          <a:extLst>
            <a:ext uri="{FF2B5EF4-FFF2-40B4-BE49-F238E27FC236}">
              <a16:creationId xmlns:a16="http://schemas.microsoft.com/office/drawing/2014/main" id="{00000000-0008-0000-0800-0000DB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58" name="TextBox 1">
          <a:extLst>
            <a:ext uri="{FF2B5EF4-FFF2-40B4-BE49-F238E27FC236}">
              <a16:creationId xmlns:a16="http://schemas.microsoft.com/office/drawing/2014/main" id="{00000000-0008-0000-0800-0000DC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59" name="TextBox 1700">
          <a:extLst>
            <a:ext uri="{FF2B5EF4-FFF2-40B4-BE49-F238E27FC236}">
              <a16:creationId xmlns:a16="http://schemas.microsoft.com/office/drawing/2014/main" id="{00000000-0008-0000-0800-0000DD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60" name="TextBox 1701">
          <a:extLst>
            <a:ext uri="{FF2B5EF4-FFF2-40B4-BE49-F238E27FC236}">
              <a16:creationId xmlns:a16="http://schemas.microsoft.com/office/drawing/2014/main" id="{00000000-0008-0000-0800-0000DE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61" name="TextBox 1702">
          <a:extLst>
            <a:ext uri="{FF2B5EF4-FFF2-40B4-BE49-F238E27FC236}">
              <a16:creationId xmlns:a16="http://schemas.microsoft.com/office/drawing/2014/main" id="{00000000-0008-0000-0800-0000DF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62" name="TextBox 1703">
          <a:extLst>
            <a:ext uri="{FF2B5EF4-FFF2-40B4-BE49-F238E27FC236}">
              <a16:creationId xmlns:a16="http://schemas.microsoft.com/office/drawing/2014/main" id="{00000000-0008-0000-0800-0000E0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63" name="TextBox 1">
          <a:extLst>
            <a:ext uri="{FF2B5EF4-FFF2-40B4-BE49-F238E27FC236}">
              <a16:creationId xmlns:a16="http://schemas.microsoft.com/office/drawing/2014/main" id="{00000000-0008-0000-0800-0000E1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64" name="TextBox 1705">
          <a:extLst>
            <a:ext uri="{FF2B5EF4-FFF2-40B4-BE49-F238E27FC236}">
              <a16:creationId xmlns:a16="http://schemas.microsoft.com/office/drawing/2014/main" id="{00000000-0008-0000-0800-0000E2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65" name="TextBox 1706">
          <a:extLst>
            <a:ext uri="{FF2B5EF4-FFF2-40B4-BE49-F238E27FC236}">
              <a16:creationId xmlns:a16="http://schemas.microsoft.com/office/drawing/2014/main" id="{00000000-0008-0000-0800-0000E3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66" name="TextBox 1">
          <a:extLst>
            <a:ext uri="{FF2B5EF4-FFF2-40B4-BE49-F238E27FC236}">
              <a16:creationId xmlns:a16="http://schemas.microsoft.com/office/drawing/2014/main" id="{00000000-0008-0000-0800-0000E4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67" name="TextBox 1708">
          <a:extLst>
            <a:ext uri="{FF2B5EF4-FFF2-40B4-BE49-F238E27FC236}">
              <a16:creationId xmlns:a16="http://schemas.microsoft.com/office/drawing/2014/main" id="{00000000-0008-0000-0800-0000E5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68" name="TextBox 1709">
          <a:extLst>
            <a:ext uri="{FF2B5EF4-FFF2-40B4-BE49-F238E27FC236}">
              <a16:creationId xmlns:a16="http://schemas.microsoft.com/office/drawing/2014/main" id="{00000000-0008-0000-0800-0000E6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69" name="TextBox 1710">
          <a:extLst>
            <a:ext uri="{FF2B5EF4-FFF2-40B4-BE49-F238E27FC236}">
              <a16:creationId xmlns:a16="http://schemas.microsoft.com/office/drawing/2014/main" id="{00000000-0008-0000-0800-0000E7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70" name="TextBox 1711">
          <a:extLst>
            <a:ext uri="{FF2B5EF4-FFF2-40B4-BE49-F238E27FC236}">
              <a16:creationId xmlns:a16="http://schemas.microsoft.com/office/drawing/2014/main" id="{00000000-0008-0000-0800-0000E8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71" name="TextBox 1">
          <a:extLst>
            <a:ext uri="{FF2B5EF4-FFF2-40B4-BE49-F238E27FC236}">
              <a16:creationId xmlns:a16="http://schemas.microsoft.com/office/drawing/2014/main" id="{00000000-0008-0000-0800-0000E9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572" name="TextBox 1713">
          <a:extLst>
            <a:ext uri="{FF2B5EF4-FFF2-40B4-BE49-F238E27FC236}">
              <a16:creationId xmlns:a16="http://schemas.microsoft.com/office/drawing/2014/main" id="{00000000-0008-0000-0800-0000EA31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5</xdr:col>
      <xdr:colOff>904875</xdr:colOff>
      <xdr:row>107</xdr:row>
      <xdr:rowOff>57150</xdr:rowOff>
    </xdr:from>
    <xdr:to>
      <xdr:col>6</xdr:col>
      <xdr:colOff>19050</xdr:colOff>
      <xdr:row>107</xdr:row>
      <xdr:rowOff>57150</xdr:rowOff>
    </xdr:to>
    <xdr:sp macro="" textlink="">
      <xdr:nvSpPr>
        <xdr:cNvPr id="3573" name="TextBox 1714">
          <a:extLst>
            <a:ext uri="{FF2B5EF4-FFF2-40B4-BE49-F238E27FC236}">
              <a16:creationId xmlns:a16="http://schemas.microsoft.com/office/drawing/2014/main" id="{00000000-0008-0000-0800-0000EB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904875</xdr:colOff>
      <xdr:row>107</xdr:row>
      <xdr:rowOff>57150</xdr:rowOff>
    </xdr:from>
    <xdr:to>
      <xdr:col>6</xdr:col>
      <xdr:colOff>19050</xdr:colOff>
      <xdr:row>107</xdr:row>
      <xdr:rowOff>57150</xdr:rowOff>
    </xdr:to>
    <xdr:sp macro="" textlink="">
      <xdr:nvSpPr>
        <xdr:cNvPr id="3574" name="TextBox 1715">
          <a:extLst>
            <a:ext uri="{FF2B5EF4-FFF2-40B4-BE49-F238E27FC236}">
              <a16:creationId xmlns:a16="http://schemas.microsoft.com/office/drawing/2014/main" id="{00000000-0008-0000-0800-0000EC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904875</xdr:colOff>
      <xdr:row>107</xdr:row>
      <xdr:rowOff>57150</xdr:rowOff>
    </xdr:from>
    <xdr:to>
      <xdr:col>6</xdr:col>
      <xdr:colOff>19050</xdr:colOff>
      <xdr:row>107</xdr:row>
      <xdr:rowOff>57150</xdr:rowOff>
    </xdr:to>
    <xdr:sp macro="" textlink="">
      <xdr:nvSpPr>
        <xdr:cNvPr id="3575" name="TextBox 1716">
          <a:extLst>
            <a:ext uri="{FF2B5EF4-FFF2-40B4-BE49-F238E27FC236}">
              <a16:creationId xmlns:a16="http://schemas.microsoft.com/office/drawing/2014/main" id="{00000000-0008-0000-0800-0000ED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76" name="TextBox 1717">
          <a:extLst>
            <a:ext uri="{FF2B5EF4-FFF2-40B4-BE49-F238E27FC236}">
              <a16:creationId xmlns:a16="http://schemas.microsoft.com/office/drawing/2014/main" id="{00000000-0008-0000-0800-0000EE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77" name="TextBox 1">
          <a:extLst>
            <a:ext uri="{FF2B5EF4-FFF2-40B4-BE49-F238E27FC236}">
              <a16:creationId xmlns:a16="http://schemas.microsoft.com/office/drawing/2014/main" id="{00000000-0008-0000-0800-0000EF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78" name="TextBox 1719">
          <a:extLst>
            <a:ext uri="{FF2B5EF4-FFF2-40B4-BE49-F238E27FC236}">
              <a16:creationId xmlns:a16="http://schemas.microsoft.com/office/drawing/2014/main" id="{00000000-0008-0000-0800-0000F0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79" name="TextBox 1720">
          <a:extLst>
            <a:ext uri="{FF2B5EF4-FFF2-40B4-BE49-F238E27FC236}">
              <a16:creationId xmlns:a16="http://schemas.microsoft.com/office/drawing/2014/main" id="{00000000-0008-0000-0800-0000F1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80" name="TextBox 1721">
          <a:extLst>
            <a:ext uri="{FF2B5EF4-FFF2-40B4-BE49-F238E27FC236}">
              <a16:creationId xmlns:a16="http://schemas.microsoft.com/office/drawing/2014/main" id="{00000000-0008-0000-0800-0000F2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81" name="TextBox 1722">
          <a:extLst>
            <a:ext uri="{FF2B5EF4-FFF2-40B4-BE49-F238E27FC236}">
              <a16:creationId xmlns:a16="http://schemas.microsoft.com/office/drawing/2014/main" id="{00000000-0008-0000-0800-0000F3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82" name="TextBox 1">
          <a:extLst>
            <a:ext uri="{FF2B5EF4-FFF2-40B4-BE49-F238E27FC236}">
              <a16:creationId xmlns:a16="http://schemas.microsoft.com/office/drawing/2014/main" id="{00000000-0008-0000-0800-0000F4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83" name="TextBox 1724">
          <a:extLst>
            <a:ext uri="{FF2B5EF4-FFF2-40B4-BE49-F238E27FC236}">
              <a16:creationId xmlns:a16="http://schemas.microsoft.com/office/drawing/2014/main" id="{00000000-0008-0000-0800-0000F5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84" name="TextBox 1725">
          <a:extLst>
            <a:ext uri="{FF2B5EF4-FFF2-40B4-BE49-F238E27FC236}">
              <a16:creationId xmlns:a16="http://schemas.microsoft.com/office/drawing/2014/main" id="{00000000-0008-0000-0800-0000F6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85" name="TextBox 1">
          <a:extLst>
            <a:ext uri="{FF2B5EF4-FFF2-40B4-BE49-F238E27FC236}">
              <a16:creationId xmlns:a16="http://schemas.microsoft.com/office/drawing/2014/main" id="{00000000-0008-0000-0800-0000F7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86" name="TextBox 1727">
          <a:extLst>
            <a:ext uri="{FF2B5EF4-FFF2-40B4-BE49-F238E27FC236}">
              <a16:creationId xmlns:a16="http://schemas.microsoft.com/office/drawing/2014/main" id="{00000000-0008-0000-0800-0000F8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87" name="TextBox 1728">
          <a:extLst>
            <a:ext uri="{FF2B5EF4-FFF2-40B4-BE49-F238E27FC236}">
              <a16:creationId xmlns:a16="http://schemas.microsoft.com/office/drawing/2014/main" id="{00000000-0008-0000-0800-0000F9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88" name="TextBox 1729">
          <a:extLst>
            <a:ext uri="{FF2B5EF4-FFF2-40B4-BE49-F238E27FC236}">
              <a16:creationId xmlns:a16="http://schemas.microsoft.com/office/drawing/2014/main" id="{00000000-0008-0000-0800-0000FA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89" name="TextBox 1730">
          <a:extLst>
            <a:ext uri="{FF2B5EF4-FFF2-40B4-BE49-F238E27FC236}">
              <a16:creationId xmlns:a16="http://schemas.microsoft.com/office/drawing/2014/main" id="{00000000-0008-0000-0800-0000FB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90" name="TextBox 1">
          <a:extLst>
            <a:ext uri="{FF2B5EF4-FFF2-40B4-BE49-F238E27FC236}">
              <a16:creationId xmlns:a16="http://schemas.microsoft.com/office/drawing/2014/main" id="{00000000-0008-0000-0800-0000FC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91" name="TextBox 1732">
          <a:extLst>
            <a:ext uri="{FF2B5EF4-FFF2-40B4-BE49-F238E27FC236}">
              <a16:creationId xmlns:a16="http://schemas.microsoft.com/office/drawing/2014/main" id="{00000000-0008-0000-0800-0000FD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92" name="TextBox 1733">
          <a:extLst>
            <a:ext uri="{FF2B5EF4-FFF2-40B4-BE49-F238E27FC236}">
              <a16:creationId xmlns:a16="http://schemas.microsoft.com/office/drawing/2014/main" id="{00000000-0008-0000-0800-0000FE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93" name="TextBox 1">
          <a:extLst>
            <a:ext uri="{FF2B5EF4-FFF2-40B4-BE49-F238E27FC236}">
              <a16:creationId xmlns:a16="http://schemas.microsoft.com/office/drawing/2014/main" id="{00000000-0008-0000-0800-0000FF31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94" name="TextBox 1735">
          <a:extLst>
            <a:ext uri="{FF2B5EF4-FFF2-40B4-BE49-F238E27FC236}">
              <a16:creationId xmlns:a16="http://schemas.microsoft.com/office/drawing/2014/main" id="{00000000-0008-0000-0800-00000032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95" name="TextBox 1736">
          <a:extLst>
            <a:ext uri="{FF2B5EF4-FFF2-40B4-BE49-F238E27FC236}">
              <a16:creationId xmlns:a16="http://schemas.microsoft.com/office/drawing/2014/main" id="{00000000-0008-0000-0800-00000132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96" name="TextBox 1737">
          <a:extLst>
            <a:ext uri="{FF2B5EF4-FFF2-40B4-BE49-F238E27FC236}">
              <a16:creationId xmlns:a16="http://schemas.microsoft.com/office/drawing/2014/main" id="{00000000-0008-0000-0800-00000232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97" name="TextBox 1738">
          <a:extLst>
            <a:ext uri="{FF2B5EF4-FFF2-40B4-BE49-F238E27FC236}">
              <a16:creationId xmlns:a16="http://schemas.microsoft.com/office/drawing/2014/main" id="{00000000-0008-0000-0800-00000332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98" name="TextBox 1">
          <a:extLst>
            <a:ext uri="{FF2B5EF4-FFF2-40B4-BE49-F238E27FC236}">
              <a16:creationId xmlns:a16="http://schemas.microsoft.com/office/drawing/2014/main" id="{00000000-0008-0000-0800-00000432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107</xdr:row>
      <xdr:rowOff>57150</xdr:rowOff>
    </xdr:from>
    <xdr:to>
      <xdr:col>6</xdr:col>
      <xdr:colOff>19050</xdr:colOff>
      <xdr:row>107</xdr:row>
      <xdr:rowOff>57150</xdr:rowOff>
    </xdr:to>
    <xdr:sp macro="" textlink="">
      <xdr:nvSpPr>
        <xdr:cNvPr id="3599" name="TextBox 1740">
          <a:extLst>
            <a:ext uri="{FF2B5EF4-FFF2-40B4-BE49-F238E27FC236}">
              <a16:creationId xmlns:a16="http://schemas.microsoft.com/office/drawing/2014/main" id="{00000000-0008-0000-0800-000005320000}"/>
            </a:ext>
          </a:extLst>
        </xdr:cNvPr>
        <xdr:cNvSpPr txBox="1">
          <a:spLocks noChangeArrowheads="1"/>
        </xdr:cNvSpPr>
      </xdr:nvSpPr>
      <xdr:spPr bwMode="auto">
        <a:xfrm>
          <a:off x="3657600" y="20440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38100</xdr:colOff>
      <xdr:row>112</xdr:row>
      <xdr:rowOff>123825</xdr:rowOff>
    </xdr:from>
    <xdr:ext cx="133350" cy="28575"/>
    <xdr:sp macro="" textlink="">
      <xdr:nvSpPr>
        <xdr:cNvPr id="3600" name="TextBox 1741">
          <a:extLst>
            <a:ext uri="{FF2B5EF4-FFF2-40B4-BE49-F238E27FC236}">
              <a16:creationId xmlns:a16="http://schemas.microsoft.com/office/drawing/2014/main" id="{00000000-0008-0000-0800-000006320000}"/>
            </a:ext>
          </a:extLst>
        </xdr:cNvPr>
        <xdr:cNvSpPr txBox="1">
          <a:spLocks noChangeArrowheads="1"/>
        </xdr:cNvSpPr>
      </xdr:nvSpPr>
      <xdr:spPr bwMode="auto">
        <a:xfrm>
          <a:off x="3695700" y="21459825"/>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28575"/>
    <xdr:sp macro="" textlink="">
      <xdr:nvSpPr>
        <xdr:cNvPr id="3601" name="TextBox 1742">
          <a:extLst>
            <a:ext uri="{FF2B5EF4-FFF2-40B4-BE49-F238E27FC236}">
              <a16:creationId xmlns:a16="http://schemas.microsoft.com/office/drawing/2014/main" id="{00000000-0008-0000-0800-000007320000}"/>
            </a:ext>
          </a:extLst>
        </xdr:cNvPr>
        <xdr:cNvSpPr txBox="1">
          <a:spLocks noChangeArrowheads="1"/>
        </xdr:cNvSpPr>
      </xdr:nvSpPr>
      <xdr:spPr bwMode="auto">
        <a:xfrm>
          <a:off x="3695700" y="21459825"/>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28575"/>
    <xdr:sp macro="" textlink="">
      <xdr:nvSpPr>
        <xdr:cNvPr id="3602" name="TextBox 1743">
          <a:extLst>
            <a:ext uri="{FF2B5EF4-FFF2-40B4-BE49-F238E27FC236}">
              <a16:creationId xmlns:a16="http://schemas.microsoft.com/office/drawing/2014/main" id="{00000000-0008-0000-0800-000008320000}"/>
            </a:ext>
          </a:extLst>
        </xdr:cNvPr>
        <xdr:cNvSpPr txBox="1">
          <a:spLocks noChangeArrowheads="1"/>
        </xdr:cNvSpPr>
      </xdr:nvSpPr>
      <xdr:spPr bwMode="auto">
        <a:xfrm>
          <a:off x="3695700" y="21459825"/>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03" name="TextBox 1744">
          <a:extLst>
            <a:ext uri="{FF2B5EF4-FFF2-40B4-BE49-F238E27FC236}">
              <a16:creationId xmlns:a16="http://schemas.microsoft.com/office/drawing/2014/main" id="{00000000-0008-0000-0800-000009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04" name="TextBox 1">
          <a:extLst>
            <a:ext uri="{FF2B5EF4-FFF2-40B4-BE49-F238E27FC236}">
              <a16:creationId xmlns:a16="http://schemas.microsoft.com/office/drawing/2014/main" id="{00000000-0008-0000-0800-00000A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05" name="TextBox 1746">
          <a:extLst>
            <a:ext uri="{FF2B5EF4-FFF2-40B4-BE49-F238E27FC236}">
              <a16:creationId xmlns:a16="http://schemas.microsoft.com/office/drawing/2014/main" id="{00000000-0008-0000-0800-00000B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06" name="TextBox 1747">
          <a:extLst>
            <a:ext uri="{FF2B5EF4-FFF2-40B4-BE49-F238E27FC236}">
              <a16:creationId xmlns:a16="http://schemas.microsoft.com/office/drawing/2014/main" id="{00000000-0008-0000-0800-00000C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07" name="TextBox 1748">
          <a:extLst>
            <a:ext uri="{FF2B5EF4-FFF2-40B4-BE49-F238E27FC236}">
              <a16:creationId xmlns:a16="http://schemas.microsoft.com/office/drawing/2014/main" id="{00000000-0008-0000-0800-00000D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08" name="TextBox 1749">
          <a:extLst>
            <a:ext uri="{FF2B5EF4-FFF2-40B4-BE49-F238E27FC236}">
              <a16:creationId xmlns:a16="http://schemas.microsoft.com/office/drawing/2014/main" id="{00000000-0008-0000-0800-00000E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09" name="TextBox 1">
          <a:extLst>
            <a:ext uri="{FF2B5EF4-FFF2-40B4-BE49-F238E27FC236}">
              <a16:creationId xmlns:a16="http://schemas.microsoft.com/office/drawing/2014/main" id="{00000000-0008-0000-0800-00000F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10" name="TextBox 1751">
          <a:extLst>
            <a:ext uri="{FF2B5EF4-FFF2-40B4-BE49-F238E27FC236}">
              <a16:creationId xmlns:a16="http://schemas.microsoft.com/office/drawing/2014/main" id="{00000000-0008-0000-0800-000010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11" name="TextBox 1752">
          <a:extLst>
            <a:ext uri="{FF2B5EF4-FFF2-40B4-BE49-F238E27FC236}">
              <a16:creationId xmlns:a16="http://schemas.microsoft.com/office/drawing/2014/main" id="{00000000-0008-0000-0800-000011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12" name="TextBox 1">
          <a:extLst>
            <a:ext uri="{FF2B5EF4-FFF2-40B4-BE49-F238E27FC236}">
              <a16:creationId xmlns:a16="http://schemas.microsoft.com/office/drawing/2014/main" id="{00000000-0008-0000-0800-000012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13" name="TextBox 1754">
          <a:extLst>
            <a:ext uri="{FF2B5EF4-FFF2-40B4-BE49-F238E27FC236}">
              <a16:creationId xmlns:a16="http://schemas.microsoft.com/office/drawing/2014/main" id="{00000000-0008-0000-0800-000013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14" name="TextBox 1755">
          <a:extLst>
            <a:ext uri="{FF2B5EF4-FFF2-40B4-BE49-F238E27FC236}">
              <a16:creationId xmlns:a16="http://schemas.microsoft.com/office/drawing/2014/main" id="{00000000-0008-0000-0800-000014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15" name="TextBox 1756">
          <a:extLst>
            <a:ext uri="{FF2B5EF4-FFF2-40B4-BE49-F238E27FC236}">
              <a16:creationId xmlns:a16="http://schemas.microsoft.com/office/drawing/2014/main" id="{00000000-0008-0000-0800-000015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16" name="TextBox 1757">
          <a:extLst>
            <a:ext uri="{FF2B5EF4-FFF2-40B4-BE49-F238E27FC236}">
              <a16:creationId xmlns:a16="http://schemas.microsoft.com/office/drawing/2014/main" id="{00000000-0008-0000-0800-000016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17" name="TextBox 1">
          <a:extLst>
            <a:ext uri="{FF2B5EF4-FFF2-40B4-BE49-F238E27FC236}">
              <a16:creationId xmlns:a16="http://schemas.microsoft.com/office/drawing/2014/main" id="{00000000-0008-0000-0800-000017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18" name="TextBox 1759">
          <a:extLst>
            <a:ext uri="{FF2B5EF4-FFF2-40B4-BE49-F238E27FC236}">
              <a16:creationId xmlns:a16="http://schemas.microsoft.com/office/drawing/2014/main" id="{00000000-0008-0000-0800-000018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19" name="TextBox 1760">
          <a:extLst>
            <a:ext uri="{FF2B5EF4-FFF2-40B4-BE49-F238E27FC236}">
              <a16:creationId xmlns:a16="http://schemas.microsoft.com/office/drawing/2014/main" id="{00000000-0008-0000-0800-000019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20" name="TextBox 1">
          <a:extLst>
            <a:ext uri="{FF2B5EF4-FFF2-40B4-BE49-F238E27FC236}">
              <a16:creationId xmlns:a16="http://schemas.microsoft.com/office/drawing/2014/main" id="{00000000-0008-0000-0800-00001A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21" name="TextBox 1762">
          <a:extLst>
            <a:ext uri="{FF2B5EF4-FFF2-40B4-BE49-F238E27FC236}">
              <a16:creationId xmlns:a16="http://schemas.microsoft.com/office/drawing/2014/main" id="{00000000-0008-0000-0800-00001B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22" name="TextBox 1763">
          <a:extLst>
            <a:ext uri="{FF2B5EF4-FFF2-40B4-BE49-F238E27FC236}">
              <a16:creationId xmlns:a16="http://schemas.microsoft.com/office/drawing/2014/main" id="{00000000-0008-0000-0800-00001C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23" name="TextBox 1764">
          <a:extLst>
            <a:ext uri="{FF2B5EF4-FFF2-40B4-BE49-F238E27FC236}">
              <a16:creationId xmlns:a16="http://schemas.microsoft.com/office/drawing/2014/main" id="{00000000-0008-0000-0800-00001D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24" name="TextBox 1765">
          <a:extLst>
            <a:ext uri="{FF2B5EF4-FFF2-40B4-BE49-F238E27FC236}">
              <a16:creationId xmlns:a16="http://schemas.microsoft.com/office/drawing/2014/main" id="{00000000-0008-0000-0800-00001E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25" name="TextBox 1">
          <a:extLst>
            <a:ext uri="{FF2B5EF4-FFF2-40B4-BE49-F238E27FC236}">
              <a16:creationId xmlns:a16="http://schemas.microsoft.com/office/drawing/2014/main" id="{00000000-0008-0000-0800-00001F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8575"/>
    <xdr:sp macro="" textlink="">
      <xdr:nvSpPr>
        <xdr:cNvPr id="3626" name="TextBox 1767">
          <a:extLst>
            <a:ext uri="{FF2B5EF4-FFF2-40B4-BE49-F238E27FC236}">
              <a16:creationId xmlns:a16="http://schemas.microsoft.com/office/drawing/2014/main" id="{00000000-0008-0000-0800-000020320000}"/>
            </a:ext>
          </a:extLst>
        </xdr:cNvPr>
        <xdr:cNvSpPr txBox="1">
          <a:spLocks noChangeArrowheads="1"/>
        </xdr:cNvSpPr>
      </xdr:nvSpPr>
      <xdr:spPr bwMode="auto">
        <a:xfrm>
          <a:off x="3695700" y="21459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231775"/>
    <xdr:sp macro="" textlink="">
      <xdr:nvSpPr>
        <xdr:cNvPr id="3627" name="TextBox 1768">
          <a:extLst>
            <a:ext uri="{FF2B5EF4-FFF2-40B4-BE49-F238E27FC236}">
              <a16:creationId xmlns:a16="http://schemas.microsoft.com/office/drawing/2014/main" id="{00000000-0008-0000-0800-000021320000}"/>
            </a:ext>
          </a:extLst>
        </xdr:cNvPr>
        <xdr:cNvSpPr txBox="1">
          <a:spLocks noChangeArrowheads="1"/>
        </xdr:cNvSpPr>
      </xdr:nvSpPr>
      <xdr:spPr bwMode="auto">
        <a:xfrm>
          <a:off x="3695700" y="21459825"/>
          <a:ext cx="13335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231775"/>
    <xdr:sp macro="" textlink="">
      <xdr:nvSpPr>
        <xdr:cNvPr id="3628" name="TextBox 1769">
          <a:extLst>
            <a:ext uri="{FF2B5EF4-FFF2-40B4-BE49-F238E27FC236}">
              <a16:creationId xmlns:a16="http://schemas.microsoft.com/office/drawing/2014/main" id="{00000000-0008-0000-0800-000022320000}"/>
            </a:ext>
          </a:extLst>
        </xdr:cNvPr>
        <xdr:cNvSpPr txBox="1">
          <a:spLocks noChangeArrowheads="1"/>
        </xdr:cNvSpPr>
      </xdr:nvSpPr>
      <xdr:spPr bwMode="auto">
        <a:xfrm>
          <a:off x="3695700" y="21459825"/>
          <a:ext cx="13335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231775"/>
    <xdr:sp macro="" textlink="">
      <xdr:nvSpPr>
        <xdr:cNvPr id="3629" name="TextBox 1770">
          <a:extLst>
            <a:ext uri="{FF2B5EF4-FFF2-40B4-BE49-F238E27FC236}">
              <a16:creationId xmlns:a16="http://schemas.microsoft.com/office/drawing/2014/main" id="{00000000-0008-0000-0800-000023320000}"/>
            </a:ext>
          </a:extLst>
        </xdr:cNvPr>
        <xdr:cNvSpPr txBox="1">
          <a:spLocks noChangeArrowheads="1"/>
        </xdr:cNvSpPr>
      </xdr:nvSpPr>
      <xdr:spPr bwMode="auto">
        <a:xfrm>
          <a:off x="3695700" y="21459825"/>
          <a:ext cx="13335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30" name="TextBox 1771">
          <a:extLst>
            <a:ext uri="{FF2B5EF4-FFF2-40B4-BE49-F238E27FC236}">
              <a16:creationId xmlns:a16="http://schemas.microsoft.com/office/drawing/2014/main" id="{00000000-0008-0000-0800-000024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31" name="TextBox 1">
          <a:extLst>
            <a:ext uri="{FF2B5EF4-FFF2-40B4-BE49-F238E27FC236}">
              <a16:creationId xmlns:a16="http://schemas.microsoft.com/office/drawing/2014/main" id="{00000000-0008-0000-0800-000025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32" name="TextBox 1773">
          <a:extLst>
            <a:ext uri="{FF2B5EF4-FFF2-40B4-BE49-F238E27FC236}">
              <a16:creationId xmlns:a16="http://schemas.microsoft.com/office/drawing/2014/main" id="{00000000-0008-0000-0800-000026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33" name="TextBox 1774">
          <a:extLst>
            <a:ext uri="{FF2B5EF4-FFF2-40B4-BE49-F238E27FC236}">
              <a16:creationId xmlns:a16="http://schemas.microsoft.com/office/drawing/2014/main" id="{00000000-0008-0000-0800-000027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34" name="TextBox 1775">
          <a:extLst>
            <a:ext uri="{FF2B5EF4-FFF2-40B4-BE49-F238E27FC236}">
              <a16:creationId xmlns:a16="http://schemas.microsoft.com/office/drawing/2014/main" id="{00000000-0008-0000-0800-000028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35" name="TextBox 1776">
          <a:extLst>
            <a:ext uri="{FF2B5EF4-FFF2-40B4-BE49-F238E27FC236}">
              <a16:creationId xmlns:a16="http://schemas.microsoft.com/office/drawing/2014/main" id="{00000000-0008-0000-0800-000029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36" name="TextBox 1">
          <a:extLst>
            <a:ext uri="{FF2B5EF4-FFF2-40B4-BE49-F238E27FC236}">
              <a16:creationId xmlns:a16="http://schemas.microsoft.com/office/drawing/2014/main" id="{00000000-0008-0000-0800-00002A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37" name="TextBox 1778">
          <a:extLst>
            <a:ext uri="{FF2B5EF4-FFF2-40B4-BE49-F238E27FC236}">
              <a16:creationId xmlns:a16="http://schemas.microsoft.com/office/drawing/2014/main" id="{00000000-0008-0000-0800-00002B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38" name="TextBox 1779">
          <a:extLst>
            <a:ext uri="{FF2B5EF4-FFF2-40B4-BE49-F238E27FC236}">
              <a16:creationId xmlns:a16="http://schemas.microsoft.com/office/drawing/2014/main" id="{00000000-0008-0000-0800-00002C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39" name="TextBox 1">
          <a:extLst>
            <a:ext uri="{FF2B5EF4-FFF2-40B4-BE49-F238E27FC236}">
              <a16:creationId xmlns:a16="http://schemas.microsoft.com/office/drawing/2014/main" id="{00000000-0008-0000-0800-00002D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40" name="TextBox 1781">
          <a:extLst>
            <a:ext uri="{FF2B5EF4-FFF2-40B4-BE49-F238E27FC236}">
              <a16:creationId xmlns:a16="http://schemas.microsoft.com/office/drawing/2014/main" id="{00000000-0008-0000-0800-00002E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41" name="TextBox 1782">
          <a:extLst>
            <a:ext uri="{FF2B5EF4-FFF2-40B4-BE49-F238E27FC236}">
              <a16:creationId xmlns:a16="http://schemas.microsoft.com/office/drawing/2014/main" id="{00000000-0008-0000-0800-00002F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42" name="TextBox 1783">
          <a:extLst>
            <a:ext uri="{FF2B5EF4-FFF2-40B4-BE49-F238E27FC236}">
              <a16:creationId xmlns:a16="http://schemas.microsoft.com/office/drawing/2014/main" id="{00000000-0008-0000-0800-000030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43" name="TextBox 1784">
          <a:extLst>
            <a:ext uri="{FF2B5EF4-FFF2-40B4-BE49-F238E27FC236}">
              <a16:creationId xmlns:a16="http://schemas.microsoft.com/office/drawing/2014/main" id="{00000000-0008-0000-0800-000031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44" name="TextBox 1">
          <a:extLst>
            <a:ext uri="{FF2B5EF4-FFF2-40B4-BE49-F238E27FC236}">
              <a16:creationId xmlns:a16="http://schemas.microsoft.com/office/drawing/2014/main" id="{00000000-0008-0000-0800-000032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45" name="TextBox 1786">
          <a:extLst>
            <a:ext uri="{FF2B5EF4-FFF2-40B4-BE49-F238E27FC236}">
              <a16:creationId xmlns:a16="http://schemas.microsoft.com/office/drawing/2014/main" id="{00000000-0008-0000-0800-000033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46" name="TextBox 1787">
          <a:extLst>
            <a:ext uri="{FF2B5EF4-FFF2-40B4-BE49-F238E27FC236}">
              <a16:creationId xmlns:a16="http://schemas.microsoft.com/office/drawing/2014/main" id="{00000000-0008-0000-0800-000034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47" name="TextBox 1">
          <a:extLst>
            <a:ext uri="{FF2B5EF4-FFF2-40B4-BE49-F238E27FC236}">
              <a16:creationId xmlns:a16="http://schemas.microsoft.com/office/drawing/2014/main" id="{00000000-0008-0000-0800-000035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48" name="TextBox 1789">
          <a:extLst>
            <a:ext uri="{FF2B5EF4-FFF2-40B4-BE49-F238E27FC236}">
              <a16:creationId xmlns:a16="http://schemas.microsoft.com/office/drawing/2014/main" id="{00000000-0008-0000-0800-000036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49" name="TextBox 1790">
          <a:extLst>
            <a:ext uri="{FF2B5EF4-FFF2-40B4-BE49-F238E27FC236}">
              <a16:creationId xmlns:a16="http://schemas.microsoft.com/office/drawing/2014/main" id="{00000000-0008-0000-0800-000037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50" name="TextBox 1791">
          <a:extLst>
            <a:ext uri="{FF2B5EF4-FFF2-40B4-BE49-F238E27FC236}">
              <a16:creationId xmlns:a16="http://schemas.microsoft.com/office/drawing/2014/main" id="{00000000-0008-0000-0800-000038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51" name="TextBox 1792">
          <a:extLst>
            <a:ext uri="{FF2B5EF4-FFF2-40B4-BE49-F238E27FC236}">
              <a16:creationId xmlns:a16="http://schemas.microsoft.com/office/drawing/2014/main" id="{00000000-0008-0000-0800-000039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52" name="TextBox 1">
          <a:extLst>
            <a:ext uri="{FF2B5EF4-FFF2-40B4-BE49-F238E27FC236}">
              <a16:creationId xmlns:a16="http://schemas.microsoft.com/office/drawing/2014/main" id="{00000000-0008-0000-0800-00003A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231775"/>
    <xdr:sp macro="" textlink="">
      <xdr:nvSpPr>
        <xdr:cNvPr id="3653" name="TextBox 1794">
          <a:extLst>
            <a:ext uri="{FF2B5EF4-FFF2-40B4-BE49-F238E27FC236}">
              <a16:creationId xmlns:a16="http://schemas.microsoft.com/office/drawing/2014/main" id="{00000000-0008-0000-0800-00003B320000}"/>
            </a:ext>
          </a:extLst>
        </xdr:cNvPr>
        <xdr:cNvSpPr txBox="1">
          <a:spLocks noChangeArrowheads="1"/>
        </xdr:cNvSpPr>
      </xdr:nvSpPr>
      <xdr:spPr bwMode="auto">
        <a:xfrm>
          <a:off x="3695700" y="21459825"/>
          <a:ext cx="762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38100"/>
    <xdr:sp macro="" textlink="">
      <xdr:nvSpPr>
        <xdr:cNvPr id="3654" name="TextBox 1795">
          <a:extLst>
            <a:ext uri="{FF2B5EF4-FFF2-40B4-BE49-F238E27FC236}">
              <a16:creationId xmlns:a16="http://schemas.microsoft.com/office/drawing/2014/main" id="{00000000-0008-0000-0800-00003C320000}"/>
            </a:ext>
          </a:extLst>
        </xdr:cNvPr>
        <xdr:cNvSpPr txBox="1">
          <a:spLocks noChangeArrowheads="1"/>
        </xdr:cNvSpPr>
      </xdr:nvSpPr>
      <xdr:spPr bwMode="auto">
        <a:xfrm>
          <a:off x="3695700" y="21459825"/>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38100"/>
    <xdr:sp macro="" textlink="">
      <xdr:nvSpPr>
        <xdr:cNvPr id="3655" name="TextBox 1796">
          <a:extLst>
            <a:ext uri="{FF2B5EF4-FFF2-40B4-BE49-F238E27FC236}">
              <a16:creationId xmlns:a16="http://schemas.microsoft.com/office/drawing/2014/main" id="{00000000-0008-0000-0800-00003D320000}"/>
            </a:ext>
          </a:extLst>
        </xdr:cNvPr>
        <xdr:cNvSpPr txBox="1">
          <a:spLocks noChangeArrowheads="1"/>
        </xdr:cNvSpPr>
      </xdr:nvSpPr>
      <xdr:spPr bwMode="auto">
        <a:xfrm>
          <a:off x="3695700" y="21459825"/>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38100"/>
    <xdr:sp macro="" textlink="">
      <xdr:nvSpPr>
        <xdr:cNvPr id="3656" name="TextBox 1797">
          <a:extLst>
            <a:ext uri="{FF2B5EF4-FFF2-40B4-BE49-F238E27FC236}">
              <a16:creationId xmlns:a16="http://schemas.microsoft.com/office/drawing/2014/main" id="{00000000-0008-0000-0800-00003E320000}"/>
            </a:ext>
          </a:extLst>
        </xdr:cNvPr>
        <xdr:cNvSpPr txBox="1">
          <a:spLocks noChangeArrowheads="1"/>
        </xdr:cNvSpPr>
      </xdr:nvSpPr>
      <xdr:spPr bwMode="auto">
        <a:xfrm>
          <a:off x="3695700" y="21459825"/>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57" name="TextBox 1798">
          <a:extLst>
            <a:ext uri="{FF2B5EF4-FFF2-40B4-BE49-F238E27FC236}">
              <a16:creationId xmlns:a16="http://schemas.microsoft.com/office/drawing/2014/main" id="{00000000-0008-0000-0800-00003F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58" name="TextBox 1">
          <a:extLst>
            <a:ext uri="{FF2B5EF4-FFF2-40B4-BE49-F238E27FC236}">
              <a16:creationId xmlns:a16="http://schemas.microsoft.com/office/drawing/2014/main" id="{00000000-0008-0000-0800-000040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59" name="TextBox 1800">
          <a:extLst>
            <a:ext uri="{FF2B5EF4-FFF2-40B4-BE49-F238E27FC236}">
              <a16:creationId xmlns:a16="http://schemas.microsoft.com/office/drawing/2014/main" id="{00000000-0008-0000-0800-000041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60" name="TextBox 1801">
          <a:extLst>
            <a:ext uri="{FF2B5EF4-FFF2-40B4-BE49-F238E27FC236}">
              <a16:creationId xmlns:a16="http://schemas.microsoft.com/office/drawing/2014/main" id="{00000000-0008-0000-0800-000042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61" name="TextBox 1802">
          <a:extLst>
            <a:ext uri="{FF2B5EF4-FFF2-40B4-BE49-F238E27FC236}">
              <a16:creationId xmlns:a16="http://schemas.microsoft.com/office/drawing/2014/main" id="{00000000-0008-0000-0800-000043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62" name="TextBox 1803">
          <a:extLst>
            <a:ext uri="{FF2B5EF4-FFF2-40B4-BE49-F238E27FC236}">
              <a16:creationId xmlns:a16="http://schemas.microsoft.com/office/drawing/2014/main" id="{00000000-0008-0000-0800-000044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63" name="TextBox 1">
          <a:extLst>
            <a:ext uri="{FF2B5EF4-FFF2-40B4-BE49-F238E27FC236}">
              <a16:creationId xmlns:a16="http://schemas.microsoft.com/office/drawing/2014/main" id="{00000000-0008-0000-0800-000045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64" name="TextBox 1805">
          <a:extLst>
            <a:ext uri="{FF2B5EF4-FFF2-40B4-BE49-F238E27FC236}">
              <a16:creationId xmlns:a16="http://schemas.microsoft.com/office/drawing/2014/main" id="{00000000-0008-0000-0800-000046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65" name="TextBox 1806">
          <a:extLst>
            <a:ext uri="{FF2B5EF4-FFF2-40B4-BE49-F238E27FC236}">
              <a16:creationId xmlns:a16="http://schemas.microsoft.com/office/drawing/2014/main" id="{00000000-0008-0000-0800-000047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66" name="TextBox 1">
          <a:extLst>
            <a:ext uri="{FF2B5EF4-FFF2-40B4-BE49-F238E27FC236}">
              <a16:creationId xmlns:a16="http://schemas.microsoft.com/office/drawing/2014/main" id="{00000000-0008-0000-0800-000048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67" name="TextBox 1808">
          <a:extLst>
            <a:ext uri="{FF2B5EF4-FFF2-40B4-BE49-F238E27FC236}">
              <a16:creationId xmlns:a16="http://schemas.microsoft.com/office/drawing/2014/main" id="{00000000-0008-0000-0800-000049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68" name="TextBox 1809">
          <a:extLst>
            <a:ext uri="{FF2B5EF4-FFF2-40B4-BE49-F238E27FC236}">
              <a16:creationId xmlns:a16="http://schemas.microsoft.com/office/drawing/2014/main" id="{00000000-0008-0000-0800-00004A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69" name="TextBox 1810">
          <a:extLst>
            <a:ext uri="{FF2B5EF4-FFF2-40B4-BE49-F238E27FC236}">
              <a16:creationId xmlns:a16="http://schemas.microsoft.com/office/drawing/2014/main" id="{00000000-0008-0000-0800-00004B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70" name="TextBox 1811">
          <a:extLst>
            <a:ext uri="{FF2B5EF4-FFF2-40B4-BE49-F238E27FC236}">
              <a16:creationId xmlns:a16="http://schemas.microsoft.com/office/drawing/2014/main" id="{00000000-0008-0000-0800-00004C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71" name="TextBox 1">
          <a:extLst>
            <a:ext uri="{FF2B5EF4-FFF2-40B4-BE49-F238E27FC236}">
              <a16:creationId xmlns:a16="http://schemas.microsoft.com/office/drawing/2014/main" id="{00000000-0008-0000-0800-00004D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72" name="TextBox 1813">
          <a:extLst>
            <a:ext uri="{FF2B5EF4-FFF2-40B4-BE49-F238E27FC236}">
              <a16:creationId xmlns:a16="http://schemas.microsoft.com/office/drawing/2014/main" id="{00000000-0008-0000-0800-00004E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73" name="TextBox 1814">
          <a:extLst>
            <a:ext uri="{FF2B5EF4-FFF2-40B4-BE49-F238E27FC236}">
              <a16:creationId xmlns:a16="http://schemas.microsoft.com/office/drawing/2014/main" id="{00000000-0008-0000-0800-00004F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74" name="TextBox 1">
          <a:extLst>
            <a:ext uri="{FF2B5EF4-FFF2-40B4-BE49-F238E27FC236}">
              <a16:creationId xmlns:a16="http://schemas.microsoft.com/office/drawing/2014/main" id="{00000000-0008-0000-0800-000050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75" name="TextBox 1816">
          <a:extLst>
            <a:ext uri="{FF2B5EF4-FFF2-40B4-BE49-F238E27FC236}">
              <a16:creationId xmlns:a16="http://schemas.microsoft.com/office/drawing/2014/main" id="{00000000-0008-0000-0800-000051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76" name="TextBox 1817">
          <a:extLst>
            <a:ext uri="{FF2B5EF4-FFF2-40B4-BE49-F238E27FC236}">
              <a16:creationId xmlns:a16="http://schemas.microsoft.com/office/drawing/2014/main" id="{00000000-0008-0000-0800-000052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77" name="TextBox 1818">
          <a:extLst>
            <a:ext uri="{FF2B5EF4-FFF2-40B4-BE49-F238E27FC236}">
              <a16:creationId xmlns:a16="http://schemas.microsoft.com/office/drawing/2014/main" id="{00000000-0008-0000-0800-000053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78" name="TextBox 1819">
          <a:extLst>
            <a:ext uri="{FF2B5EF4-FFF2-40B4-BE49-F238E27FC236}">
              <a16:creationId xmlns:a16="http://schemas.microsoft.com/office/drawing/2014/main" id="{00000000-0008-0000-0800-000054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79" name="TextBox 1">
          <a:extLst>
            <a:ext uri="{FF2B5EF4-FFF2-40B4-BE49-F238E27FC236}">
              <a16:creationId xmlns:a16="http://schemas.microsoft.com/office/drawing/2014/main" id="{00000000-0008-0000-0800-000055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38100"/>
    <xdr:sp macro="" textlink="">
      <xdr:nvSpPr>
        <xdr:cNvPr id="3680" name="TextBox 1821">
          <a:extLst>
            <a:ext uri="{FF2B5EF4-FFF2-40B4-BE49-F238E27FC236}">
              <a16:creationId xmlns:a16="http://schemas.microsoft.com/office/drawing/2014/main" id="{00000000-0008-0000-0800-000056320000}"/>
            </a:ext>
          </a:extLst>
        </xdr:cNvPr>
        <xdr:cNvSpPr txBox="1">
          <a:spLocks noChangeArrowheads="1"/>
        </xdr:cNvSpPr>
      </xdr:nvSpPr>
      <xdr:spPr bwMode="auto">
        <a:xfrm>
          <a:off x="3695700" y="214598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112</xdr:row>
      <xdr:rowOff>123825</xdr:rowOff>
    </xdr:from>
    <xdr:ext cx="76200" cy="193676"/>
    <xdr:sp macro="" textlink="">
      <xdr:nvSpPr>
        <xdr:cNvPr id="3681" name="TextBox 2346">
          <a:extLst>
            <a:ext uri="{FF2B5EF4-FFF2-40B4-BE49-F238E27FC236}">
              <a16:creationId xmlns:a16="http://schemas.microsoft.com/office/drawing/2014/main" id="{00000000-0008-0000-0800-000057320000}"/>
            </a:ext>
          </a:extLst>
        </xdr:cNvPr>
        <xdr:cNvSpPr txBox="1">
          <a:spLocks noChangeArrowheads="1"/>
        </xdr:cNvSpPr>
      </xdr:nvSpPr>
      <xdr:spPr bwMode="auto">
        <a:xfrm>
          <a:off x="1704975" y="21459825"/>
          <a:ext cx="76200" cy="19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85725" cy="193676"/>
    <xdr:sp macro="" textlink="">
      <xdr:nvSpPr>
        <xdr:cNvPr id="3682" name="TextBox 2347">
          <a:extLst>
            <a:ext uri="{FF2B5EF4-FFF2-40B4-BE49-F238E27FC236}">
              <a16:creationId xmlns:a16="http://schemas.microsoft.com/office/drawing/2014/main" id="{00000000-0008-0000-0800-000058320000}"/>
            </a:ext>
          </a:extLst>
        </xdr:cNvPr>
        <xdr:cNvSpPr txBox="1">
          <a:spLocks noChangeArrowheads="1"/>
        </xdr:cNvSpPr>
      </xdr:nvSpPr>
      <xdr:spPr bwMode="auto">
        <a:xfrm>
          <a:off x="3695700" y="21459825"/>
          <a:ext cx="85725" cy="19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85725" cy="193676"/>
    <xdr:sp macro="" textlink="">
      <xdr:nvSpPr>
        <xdr:cNvPr id="3683" name="TextBox 2348">
          <a:extLst>
            <a:ext uri="{FF2B5EF4-FFF2-40B4-BE49-F238E27FC236}">
              <a16:creationId xmlns:a16="http://schemas.microsoft.com/office/drawing/2014/main" id="{00000000-0008-0000-0800-000059320000}"/>
            </a:ext>
          </a:extLst>
        </xdr:cNvPr>
        <xdr:cNvSpPr txBox="1">
          <a:spLocks noChangeArrowheads="1"/>
        </xdr:cNvSpPr>
      </xdr:nvSpPr>
      <xdr:spPr bwMode="auto">
        <a:xfrm>
          <a:off x="3695700" y="21459825"/>
          <a:ext cx="85725" cy="19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85725" cy="193676"/>
    <xdr:sp macro="" textlink="">
      <xdr:nvSpPr>
        <xdr:cNvPr id="3684" name="TextBox 2349">
          <a:extLst>
            <a:ext uri="{FF2B5EF4-FFF2-40B4-BE49-F238E27FC236}">
              <a16:creationId xmlns:a16="http://schemas.microsoft.com/office/drawing/2014/main" id="{00000000-0008-0000-0800-00005A320000}"/>
            </a:ext>
          </a:extLst>
        </xdr:cNvPr>
        <xdr:cNvSpPr txBox="1">
          <a:spLocks noChangeArrowheads="1"/>
        </xdr:cNvSpPr>
      </xdr:nvSpPr>
      <xdr:spPr bwMode="auto">
        <a:xfrm>
          <a:off x="3695700" y="21459825"/>
          <a:ext cx="85725" cy="19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93676"/>
    <xdr:sp macro="" textlink="">
      <xdr:nvSpPr>
        <xdr:cNvPr id="3685" name="TextBox 2350">
          <a:extLst>
            <a:ext uri="{FF2B5EF4-FFF2-40B4-BE49-F238E27FC236}">
              <a16:creationId xmlns:a16="http://schemas.microsoft.com/office/drawing/2014/main" id="{00000000-0008-0000-0800-00005B320000}"/>
            </a:ext>
          </a:extLst>
        </xdr:cNvPr>
        <xdr:cNvSpPr txBox="1">
          <a:spLocks noChangeArrowheads="1"/>
        </xdr:cNvSpPr>
      </xdr:nvSpPr>
      <xdr:spPr bwMode="auto">
        <a:xfrm>
          <a:off x="3695700" y="21459825"/>
          <a:ext cx="76200" cy="19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47625"/>
    <xdr:sp macro="" textlink="">
      <xdr:nvSpPr>
        <xdr:cNvPr id="3686" name="TextBox 4332">
          <a:extLst>
            <a:ext uri="{FF2B5EF4-FFF2-40B4-BE49-F238E27FC236}">
              <a16:creationId xmlns:a16="http://schemas.microsoft.com/office/drawing/2014/main" id="{00000000-0008-0000-0800-00005C320000}"/>
            </a:ext>
          </a:extLst>
        </xdr:cNvPr>
        <xdr:cNvSpPr txBox="1">
          <a:spLocks noChangeArrowheads="1"/>
        </xdr:cNvSpPr>
      </xdr:nvSpPr>
      <xdr:spPr bwMode="auto">
        <a:xfrm>
          <a:off x="3695700" y="214598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47625"/>
    <xdr:sp macro="" textlink="">
      <xdr:nvSpPr>
        <xdr:cNvPr id="3687" name="TextBox 4333">
          <a:extLst>
            <a:ext uri="{FF2B5EF4-FFF2-40B4-BE49-F238E27FC236}">
              <a16:creationId xmlns:a16="http://schemas.microsoft.com/office/drawing/2014/main" id="{00000000-0008-0000-0800-00005D320000}"/>
            </a:ext>
          </a:extLst>
        </xdr:cNvPr>
        <xdr:cNvSpPr txBox="1">
          <a:spLocks noChangeArrowheads="1"/>
        </xdr:cNvSpPr>
      </xdr:nvSpPr>
      <xdr:spPr bwMode="auto">
        <a:xfrm>
          <a:off x="3695700" y="214598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47625"/>
    <xdr:sp macro="" textlink="">
      <xdr:nvSpPr>
        <xdr:cNvPr id="3688" name="TextBox 4334">
          <a:extLst>
            <a:ext uri="{FF2B5EF4-FFF2-40B4-BE49-F238E27FC236}">
              <a16:creationId xmlns:a16="http://schemas.microsoft.com/office/drawing/2014/main" id="{00000000-0008-0000-0800-00005E320000}"/>
            </a:ext>
          </a:extLst>
        </xdr:cNvPr>
        <xdr:cNvSpPr txBox="1">
          <a:spLocks noChangeArrowheads="1"/>
        </xdr:cNvSpPr>
      </xdr:nvSpPr>
      <xdr:spPr bwMode="auto">
        <a:xfrm>
          <a:off x="3695700" y="214598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689" name="TextBox 4335">
          <a:extLst>
            <a:ext uri="{FF2B5EF4-FFF2-40B4-BE49-F238E27FC236}">
              <a16:creationId xmlns:a16="http://schemas.microsoft.com/office/drawing/2014/main" id="{00000000-0008-0000-0800-00005F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690" name="TextBox 1">
          <a:extLst>
            <a:ext uri="{FF2B5EF4-FFF2-40B4-BE49-F238E27FC236}">
              <a16:creationId xmlns:a16="http://schemas.microsoft.com/office/drawing/2014/main" id="{00000000-0008-0000-0800-000060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691" name="TextBox 4337">
          <a:extLst>
            <a:ext uri="{FF2B5EF4-FFF2-40B4-BE49-F238E27FC236}">
              <a16:creationId xmlns:a16="http://schemas.microsoft.com/office/drawing/2014/main" id="{00000000-0008-0000-0800-000061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692" name="TextBox 4338">
          <a:extLst>
            <a:ext uri="{FF2B5EF4-FFF2-40B4-BE49-F238E27FC236}">
              <a16:creationId xmlns:a16="http://schemas.microsoft.com/office/drawing/2014/main" id="{00000000-0008-0000-0800-000062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693" name="TextBox 4339">
          <a:extLst>
            <a:ext uri="{FF2B5EF4-FFF2-40B4-BE49-F238E27FC236}">
              <a16:creationId xmlns:a16="http://schemas.microsoft.com/office/drawing/2014/main" id="{00000000-0008-0000-0800-000063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694" name="TextBox 4340">
          <a:extLst>
            <a:ext uri="{FF2B5EF4-FFF2-40B4-BE49-F238E27FC236}">
              <a16:creationId xmlns:a16="http://schemas.microsoft.com/office/drawing/2014/main" id="{00000000-0008-0000-0800-000064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695" name="TextBox 1">
          <a:extLst>
            <a:ext uri="{FF2B5EF4-FFF2-40B4-BE49-F238E27FC236}">
              <a16:creationId xmlns:a16="http://schemas.microsoft.com/office/drawing/2014/main" id="{00000000-0008-0000-0800-000065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696" name="TextBox 4342">
          <a:extLst>
            <a:ext uri="{FF2B5EF4-FFF2-40B4-BE49-F238E27FC236}">
              <a16:creationId xmlns:a16="http://schemas.microsoft.com/office/drawing/2014/main" id="{00000000-0008-0000-0800-000066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697" name="TextBox 4343">
          <a:extLst>
            <a:ext uri="{FF2B5EF4-FFF2-40B4-BE49-F238E27FC236}">
              <a16:creationId xmlns:a16="http://schemas.microsoft.com/office/drawing/2014/main" id="{00000000-0008-0000-0800-000067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698" name="TextBox 1">
          <a:extLst>
            <a:ext uri="{FF2B5EF4-FFF2-40B4-BE49-F238E27FC236}">
              <a16:creationId xmlns:a16="http://schemas.microsoft.com/office/drawing/2014/main" id="{00000000-0008-0000-0800-000068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699" name="TextBox 4345">
          <a:extLst>
            <a:ext uri="{FF2B5EF4-FFF2-40B4-BE49-F238E27FC236}">
              <a16:creationId xmlns:a16="http://schemas.microsoft.com/office/drawing/2014/main" id="{00000000-0008-0000-0800-000069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00" name="TextBox 4346">
          <a:extLst>
            <a:ext uri="{FF2B5EF4-FFF2-40B4-BE49-F238E27FC236}">
              <a16:creationId xmlns:a16="http://schemas.microsoft.com/office/drawing/2014/main" id="{00000000-0008-0000-0800-00006A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01" name="TextBox 4347">
          <a:extLst>
            <a:ext uri="{FF2B5EF4-FFF2-40B4-BE49-F238E27FC236}">
              <a16:creationId xmlns:a16="http://schemas.microsoft.com/office/drawing/2014/main" id="{00000000-0008-0000-0800-00006B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02" name="TextBox 4348">
          <a:extLst>
            <a:ext uri="{FF2B5EF4-FFF2-40B4-BE49-F238E27FC236}">
              <a16:creationId xmlns:a16="http://schemas.microsoft.com/office/drawing/2014/main" id="{00000000-0008-0000-0800-00006C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03" name="TextBox 1">
          <a:extLst>
            <a:ext uri="{FF2B5EF4-FFF2-40B4-BE49-F238E27FC236}">
              <a16:creationId xmlns:a16="http://schemas.microsoft.com/office/drawing/2014/main" id="{00000000-0008-0000-0800-00006D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04" name="TextBox 4350">
          <a:extLst>
            <a:ext uri="{FF2B5EF4-FFF2-40B4-BE49-F238E27FC236}">
              <a16:creationId xmlns:a16="http://schemas.microsoft.com/office/drawing/2014/main" id="{00000000-0008-0000-0800-00006E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05" name="TextBox 4351">
          <a:extLst>
            <a:ext uri="{FF2B5EF4-FFF2-40B4-BE49-F238E27FC236}">
              <a16:creationId xmlns:a16="http://schemas.microsoft.com/office/drawing/2014/main" id="{00000000-0008-0000-0800-00006F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06" name="TextBox 1">
          <a:extLst>
            <a:ext uri="{FF2B5EF4-FFF2-40B4-BE49-F238E27FC236}">
              <a16:creationId xmlns:a16="http://schemas.microsoft.com/office/drawing/2014/main" id="{00000000-0008-0000-0800-000070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07" name="TextBox 4353">
          <a:extLst>
            <a:ext uri="{FF2B5EF4-FFF2-40B4-BE49-F238E27FC236}">
              <a16:creationId xmlns:a16="http://schemas.microsoft.com/office/drawing/2014/main" id="{00000000-0008-0000-0800-000071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08" name="TextBox 4354">
          <a:extLst>
            <a:ext uri="{FF2B5EF4-FFF2-40B4-BE49-F238E27FC236}">
              <a16:creationId xmlns:a16="http://schemas.microsoft.com/office/drawing/2014/main" id="{00000000-0008-0000-0800-000072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09" name="TextBox 4355">
          <a:extLst>
            <a:ext uri="{FF2B5EF4-FFF2-40B4-BE49-F238E27FC236}">
              <a16:creationId xmlns:a16="http://schemas.microsoft.com/office/drawing/2014/main" id="{00000000-0008-0000-0800-000073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10" name="TextBox 4356">
          <a:extLst>
            <a:ext uri="{FF2B5EF4-FFF2-40B4-BE49-F238E27FC236}">
              <a16:creationId xmlns:a16="http://schemas.microsoft.com/office/drawing/2014/main" id="{00000000-0008-0000-0800-000074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11" name="TextBox 1">
          <a:extLst>
            <a:ext uri="{FF2B5EF4-FFF2-40B4-BE49-F238E27FC236}">
              <a16:creationId xmlns:a16="http://schemas.microsoft.com/office/drawing/2014/main" id="{00000000-0008-0000-0800-000075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47625"/>
    <xdr:sp macro="" textlink="">
      <xdr:nvSpPr>
        <xdr:cNvPr id="3712" name="TextBox 4358">
          <a:extLst>
            <a:ext uri="{FF2B5EF4-FFF2-40B4-BE49-F238E27FC236}">
              <a16:creationId xmlns:a16="http://schemas.microsoft.com/office/drawing/2014/main" id="{00000000-0008-0000-0800-000076320000}"/>
            </a:ext>
          </a:extLst>
        </xdr:cNvPr>
        <xdr:cNvSpPr txBox="1">
          <a:spLocks noChangeArrowheads="1"/>
        </xdr:cNvSpPr>
      </xdr:nvSpPr>
      <xdr:spPr bwMode="auto">
        <a:xfrm>
          <a:off x="3695700" y="214598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161925"/>
    <xdr:sp macro="" textlink="">
      <xdr:nvSpPr>
        <xdr:cNvPr id="3713" name="TextBox 1633">
          <a:extLst>
            <a:ext uri="{FF2B5EF4-FFF2-40B4-BE49-F238E27FC236}">
              <a16:creationId xmlns:a16="http://schemas.microsoft.com/office/drawing/2014/main" id="{00000000-0008-0000-0800-000077320000}"/>
            </a:ext>
          </a:extLst>
        </xdr:cNvPr>
        <xdr:cNvSpPr txBox="1">
          <a:spLocks noChangeArrowheads="1"/>
        </xdr:cNvSpPr>
      </xdr:nvSpPr>
      <xdr:spPr bwMode="auto">
        <a:xfrm>
          <a:off x="3695700" y="214598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161925"/>
    <xdr:sp macro="" textlink="">
      <xdr:nvSpPr>
        <xdr:cNvPr id="3714" name="TextBox 1634">
          <a:extLst>
            <a:ext uri="{FF2B5EF4-FFF2-40B4-BE49-F238E27FC236}">
              <a16:creationId xmlns:a16="http://schemas.microsoft.com/office/drawing/2014/main" id="{00000000-0008-0000-0800-000078320000}"/>
            </a:ext>
          </a:extLst>
        </xdr:cNvPr>
        <xdr:cNvSpPr txBox="1">
          <a:spLocks noChangeArrowheads="1"/>
        </xdr:cNvSpPr>
      </xdr:nvSpPr>
      <xdr:spPr bwMode="auto">
        <a:xfrm>
          <a:off x="3695700" y="214598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133350" cy="161925"/>
    <xdr:sp macro="" textlink="">
      <xdr:nvSpPr>
        <xdr:cNvPr id="3715" name="TextBox 1635">
          <a:extLst>
            <a:ext uri="{FF2B5EF4-FFF2-40B4-BE49-F238E27FC236}">
              <a16:creationId xmlns:a16="http://schemas.microsoft.com/office/drawing/2014/main" id="{00000000-0008-0000-0800-000079320000}"/>
            </a:ext>
          </a:extLst>
        </xdr:cNvPr>
        <xdr:cNvSpPr txBox="1">
          <a:spLocks noChangeArrowheads="1"/>
        </xdr:cNvSpPr>
      </xdr:nvSpPr>
      <xdr:spPr bwMode="auto">
        <a:xfrm>
          <a:off x="3695700" y="214598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16" name="TextBox 1636">
          <a:extLst>
            <a:ext uri="{FF2B5EF4-FFF2-40B4-BE49-F238E27FC236}">
              <a16:creationId xmlns:a16="http://schemas.microsoft.com/office/drawing/2014/main" id="{00000000-0008-0000-0800-00007A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17" name="TextBox 1">
          <a:extLst>
            <a:ext uri="{FF2B5EF4-FFF2-40B4-BE49-F238E27FC236}">
              <a16:creationId xmlns:a16="http://schemas.microsoft.com/office/drawing/2014/main" id="{00000000-0008-0000-0800-00007B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18" name="TextBox 1638">
          <a:extLst>
            <a:ext uri="{FF2B5EF4-FFF2-40B4-BE49-F238E27FC236}">
              <a16:creationId xmlns:a16="http://schemas.microsoft.com/office/drawing/2014/main" id="{00000000-0008-0000-0800-00007C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19" name="TextBox 1639">
          <a:extLst>
            <a:ext uri="{FF2B5EF4-FFF2-40B4-BE49-F238E27FC236}">
              <a16:creationId xmlns:a16="http://schemas.microsoft.com/office/drawing/2014/main" id="{00000000-0008-0000-0800-00007D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20" name="TextBox 1640">
          <a:extLst>
            <a:ext uri="{FF2B5EF4-FFF2-40B4-BE49-F238E27FC236}">
              <a16:creationId xmlns:a16="http://schemas.microsoft.com/office/drawing/2014/main" id="{00000000-0008-0000-0800-00007E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21" name="TextBox 1641">
          <a:extLst>
            <a:ext uri="{FF2B5EF4-FFF2-40B4-BE49-F238E27FC236}">
              <a16:creationId xmlns:a16="http://schemas.microsoft.com/office/drawing/2014/main" id="{00000000-0008-0000-0800-00007F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22" name="TextBox 1">
          <a:extLst>
            <a:ext uri="{FF2B5EF4-FFF2-40B4-BE49-F238E27FC236}">
              <a16:creationId xmlns:a16="http://schemas.microsoft.com/office/drawing/2014/main" id="{00000000-0008-0000-0800-000080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23" name="TextBox 1643">
          <a:extLst>
            <a:ext uri="{FF2B5EF4-FFF2-40B4-BE49-F238E27FC236}">
              <a16:creationId xmlns:a16="http://schemas.microsoft.com/office/drawing/2014/main" id="{00000000-0008-0000-0800-000081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24" name="TextBox 1644">
          <a:extLst>
            <a:ext uri="{FF2B5EF4-FFF2-40B4-BE49-F238E27FC236}">
              <a16:creationId xmlns:a16="http://schemas.microsoft.com/office/drawing/2014/main" id="{00000000-0008-0000-0800-000082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25" name="TextBox 1">
          <a:extLst>
            <a:ext uri="{FF2B5EF4-FFF2-40B4-BE49-F238E27FC236}">
              <a16:creationId xmlns:a16="http://schemas.microsoft.com/office/drawing/2014/main" id="{00000000-0008-0000-0800-000083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26" name="TextBox 1646">
          <a:extLst>
            <a:ext uri="{FF2B5EF4-FFF2-40B4-BE49-F238E27FC236}">
              <a16:creationId xmlns:a16="http://schemas.microsoft.com/office/drawing/2014/main" id="{00000000-0008-0000-0800-000084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27" name="TextBox 1647">
          <a:extLst>
            <a:ext uri="{FF2B5EF4-FFF2-40B4-BE49-F238E27FC236}">
              <a16:creationId xmlns:a16="http://schemas.microsoft.com/office/drawing/2014/main" id="{00000000-0008-0000-0800-000085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28" name="TextBox 1648">
          <a:extLst>
            <a:ext uri="{FF2B5EF4-FFF2-40B4-BE49-F238E27FC236}">
              <a16:creationId xmlns:a16="http://schemas.microsoft.com/office/drawing/2014/main" id="{00000000-0008-0000-0800-000086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29" name="TextBox 1649">
          <a:extLst>
            <a:ext uri="{FF2B5EF4-FFF2-40B4-BE49-F238E27FC236}">
              <a16:creationId xmlns:a16="http://schemas.microsoft.com/office/drawing/2014/main" id="{00000000-0008-0000-0800-000087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30" name="TextBox 1">
          <a:extLst>
            <a:ext uri="{FF2B5EF4-FFF2-40B4-BE49-F238E27FC236}">
              <a16:creationId xmlns:a16="http://schemas.microsoft.com/office/drawing/2014/main" id="{00000000-0008-0000-0800-000088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31" name="TextBox 1651">
          <a:extLst>
            <a:ext uri="{FF2B5EF4-FFF2-40B4-BE49-F238E27FC236}">
              <a16:creationId xmlns:a16="http://schemas.microsoft.com/office/drawing/2014/main" id="{00000000-0008-0000-0800-000089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32" name="TextBox 1652">
          <a:extLst>
            <a:ext uri="{FF2B5EF4-FFF2-40B4-BE49-F238E27FC236}">
              <a16:creationId xmlns:a16="http://schemas.microsoft.com/office/drawing/2014/main" id="{00000000-0008-0000-0800-00008A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33" name="TextBox 1">
          <a:extLst>
            <a:ext uri="{FF2B5EF4-FFF2-40B4-BE49-F238E27FC236}">
              <a16:creationId xmlns:a16="http://schemas.microsoft.com/office/drawing/2014/main" id="{00000000-0008-0000-0800-00008B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34" name="TextBox 1654">
          <a:extLst>
            <a:ext uri="{FF2B5EF4-FFF2-40B4-BE49-F238E27FC236}">
              <a16:creationId xmlns:a16="http://schemas.microsoft.com/office/drawing/2014/main" id="{00000000-0008-0000-0800-00008C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35" name="TextBox 1655">
          <a:extLst>
            <a:ext uri="{FF2B5EF4-FFF2-40B4-BE49-F238E27FC236}">
              <a16:creationId xmlns:a16="http://schemas.microsoft.com/office/drawing/2014/main" id="{00000000-0008-0000-0800-00008D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36" name="TextBox 1656">
          <a:extLst>
            <a:ext uri="{FF2B5EF4-FFF2-40B4-BE49-F238E27FC236}">
              <a16:creationId xmlns:a16="http://schemas.microsoft.com/office/drawing/2014/main" id="{00000000-0008-0000-0800-00008E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37" name="TextBox 1657">
          <a:extLst>
            <a:ext uri="{FF2B5EF4-FFF2-40B4-BE49-F238E27FC236}">
              <a16:creationId xmlns:a16="http://schemas.microsoft.com/office/drawing/2014/main" id="{00000000-0008-0000-0800-00008F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38" name="TextBox 1">
          <a:extLst>
            <a:ext uri="{FF2B5EF4-FFF2-40B4-BE49-F238E27FC236}">
              <a16:creationId xmlns:a16="http://schemas.microsoft.com/office/drawing/2014/main" id="{00000000-0008-0000-0800-000090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112</xdr:row>
      <xdr:rowOff>123825</xdr:rowOff>
    </xdr:from>
    <xdr:ext cx="76200" cy="161925"/>
    <xdr:sp macro="" textlink="">
      <xdr:nvSpPr>
        <xdr:cNvPr id="3739" name="TextBox 1659">
          <a:extLst>
            <a:ext uri="{FF2B5EF4-FFF2-40B4-BE49-F238E27FC236}">
              <a16:creationId xmlns:a16="http://schemas.microsoft.com/office/drawing/2014/main" id="{00000000-0008-0000-0800-000091320000}"/>
            </a:ext>
          </a:extLst>
        </xdr:cNvPr>
        <xdr:cNvSpPr txBox="1">
          <a:spLocks noChangeArrowheads="1"/>
        </xdr:cNvSpPr>
      </xdr:nvSpPr>
      <xdr:spPr bwMode="auto">
        <a:xfrm>
          <a:off x="3695700" y="21459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133350" cy="57150"/>
    <xdr:sp macro="" textlink="">
      <xdr:nvSpPr>
        <xdr:cNvPr id="3740" name="TextBox 1633">
          <a:extLst>
            <a:ext uri="{FF2B5EF4-FFF2-40B4-BE49-F238E27FC236}">
              <a16:creationId xmlns:a16="http://schemas.microsoft.com/office/drawing/2014/main" id="{00000000-0008-0000-0800-000092320000}"/>
            </a:ext>
          </a:extLst>
        </xdr:cNvPr>
        <xdr:cNvSpPr txBox="1">
          <a:spLocks noChangeArrowheads="1"/>
        </xdr:cNvSpPr>
      </xdr:nvSpPr>
      <xdr:spPr bwMode="auto">
        <a:xfrm>
          <a:off x="3695700" y="24574500"/>
          <a:ext cx="13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133350" cy="57150"/>
    <xdr:sp macro="" textlink="">
      <xdr:nvSpPr>
        <xdr:cNvPr id="3741" name="TextBox 1634">
          <a:extLst>
            <a:ext uri="{FF2B5EF4-FFF2-40B4-BE49-F238E27FC236}">
              <a16:creationId xmlns:a16="http://schemas.microsoft.com/office/drawing/2014/main" id="{00000000-0008-0000-0800-000093320000}"/>
            </a:ext>
          </a:extLst>
        </xdr:cNvPr>
        <xdr:cNvSpPr txBox="1">
          <a:spLocks noChangeArrowheads="1"/>
        </xdr:cNvSpPr>
      </xdr:nvSpPr>
      <xdr:spPr bwMode="auto">
        <a:xfrm>
          <a:off x="3695700" y="24574500"/>
          <a:ext cx="13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133350" cy="57150"/>
    <xdr:sp macro="" textlink="">
      <xdr:nvSpPr>
        <xdr:cNvPr id="3742" name="TextBox 1635">
          <a:extLst>
            <a:ext uri="{FF2B5EF4-FFF2-40B4-BE49-F238E27FC236}">
              <a16:creationId xmlns:a16="http://schemas.microsoft.com/office/drawing/2014/main" id="{00000000-0008-0000-0800-000094320000}"/>
            </a:ext>
          </a:extLst>
        </xdr:cNvPr>
        <xdr:cNvSpPr txBox="1">
          <a:spLocks noChangeArrowheads="1"/>
        </xdr:cNvSpPr>
      </xdr:nvSpPr>
      <xdr:spPr bwMode="auto">
        <a:xfrm>
          <a:off x="3695700" y="24574500"/>
          <a:ext cx="13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43" name="TextBox 1636">
          <a:extLst>
            <a:ext uri="{FF2B5EF4-FFF2-40B4-BE49-F238E27FC236}">
              <a16:creationId xmlns:a16="http://schemas.microsoft.com/office/drawing/2014/main" id="{00000000-0008-0000-0800-000095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44" name="TextBox 1">
          <a:extLst>
            <a:ext uri="{FF2B5EF4-FFF2-40B4-BE49-F238E27FC236}">
              <a16:creationId xmlns:a16="http://schemas.microsoft.com/office/drawing/2014/main" id="{00000000-0008-0000-0800-000096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45" name="TextBox 1638">
          <a:extLst>
            <a:ext uri="{FF2B5EF4-FFF2-40B4-BE49-F238E27FC236}">
              <a16:creationId xmlns:a16="http://schemas.microsoft.com/office/drawing/2014/main" id="{00000000-0008-0000-0800-000097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46" name="TextBox 1639">
          <a:extLst>
            <a:ext uri="{FF2B5EF4-FFF2-40B4-BE49-F238E27FC236}">
              <a16:creationId xmlns:a16="http://schemas.microsoft.com/office/drawing/2014/main" id="{00000000-0008-0000-0800-000098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47" name="TextBox 1640">
          <a:extLst>
            <a:ext uri="{FF2B5EF4-FFF2-40B4-BE49-F238E27FC236}">
              <a16:creationId xmlns:a16="http://schemas.microsoft.com/office/drawing/2014/main" id="{00000000-0008-0000-0800-000099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48" name="TextBox 1641">
          <a:extLst>
            <a:ext uri="{FF2B5EF4-FFF2-40B4-BE49-F238E27FC236}">
              <a16:creationId xmlns:a16="http://schemas.microsoft.com/office/drawing/2014/main" id="{00000000-0008-0000-0800-00009A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49" name="TextBox 1">
          <a:extLst>
            <a:ext uri="{FF2B5EF4-FFF2-40B4-BE49-F238E27FC236}">
              <a16:creationId xmlns:a16="http://schemas.microsoft.com/office/drawing/2014/main" id="{00000000-0008-0000-0800-00009B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50" name="TextBox 1643">
          <a:extLst>
            <a:ext uri="{FF2B5EF4-FFF2-40B4-BE49-F238E27FC236}">
              <a16:creationId xmlns:a16="http://schemas.microsoft.com/office/drawing/2014/main" id="{00000000-0008-0000-0800-00009C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51" name="TextBox 1644">
          <a:extLst>
            <a:ext uri="{FF2B5EF4-FFF2-40B4-BE49-F238E27FC236}">
              <a16:creationId xmlns:a16="http://schemas.microsoft.com/office/drawing/2014/main" id="{00000000-0008-0000-0800-00009D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52" name="TextBox 1">
          <a:extLst>
            <a:ext uri="{FF2B5EF4-FFF2-40B4-BE49-F238E27FC236}">
              <a16:creationId xmlns:a16="http://schemas.microsoft.com/office/drawing/2014/main" id="{00000000-0008-0000-0800-00009E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53" name="TextBox 1646">
          <a:extLst>
            <a:ext uri="{FF2B5EF4-FFF2-40B4-BE49-F238E27FC236}">
              <a16:creationId xmlns:a16="http://schemas.microsoft.com/office/drawing/2014/main" id="{00000000-0008-0000-0800-00009F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54" name="TextBox 1647">
          <a:extLst>
            <a:ext uri="{FF2B5EF4-FFF2-40B4-BE49-F238E27FC236}">
              <a16:creationId xmlns:a16="http://schemas.microsoft.com/office/drawing/2014/main" id="{00000000-0008-0000-0800-0000A0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55" name="TextBox 1648">
          <a:extLst>
            <a:ext uri="{FF2B5EF4-FFF2-40B4-BE49-F238E27FC236}">
              <a16:creationId xmlns:a16="http://schemas.microsoft.com/office/drawing/2014/main" id="{00000000-0008-0000-0800-0000A1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56" name="TextBox 1649">
          <a:extLst>
            <a:ext uri="{FF2B5EF4-FFF2-40B4-BE49-F238E27FC236}">
              <a16:creationId xmlns:a16="http://schemas.microsoft.com/office/drawing/2014/main" id="{00000000-0008-0000-0800-0000A2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57" name="TextBox 1">
          <a:extLst>
            <a:ext uri="{FF2B5EF4-FFF2-40B4-BE49-F238E27FC236}">
              <a16:creationId xmlns:a16="http://schemas.microsoft.com/office/drawing/2014/main" id="{00000000-0008-0000-0800-0000A3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58" name="TextBox 1651">
          <a:extLst>
            <a:ext uri="{FF2B5EF4-FFF2-40B4-BE49-F238E27FC236}">
              <a16:creationId xmlns:a16="http://schemas.microsoft.com/office/drawing/2014/main" id="{00000000-0008-0000-0800-0000A4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59" name="TextBox 1652">
          <a:extLst>
            <a:ext uri="{FF2B5EF4-FFF2-40B4-BE49-F238E27FC236}">
              <a16:creationId xmlns:a16="http://schemas.microsoft.com/office/drawing/2014/main" id="{00000000-0008-0000-0800-0000A5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60" name="TextBox 1">
          <a:extLst>
            <a:ext uri="{FF2B5EF4-FFF2-40B4-BE49-F238E27FC236}">
              <a16:creationId xmlns:a16="http://schemas.microsoft.com/office/drawing/2014/main" id="{00000000-0008-0000-0800-0000A6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61" name="TextBox 1654">
          <a:extLst>
            <a:ext uri="{FF2B5EF4-FFF2-40B4-BE49-F238E27FC236}">
              <a16:creationId xmlns:a16="http://schemas.microsoft.com/office/drawing/2014/main" id="{00000000-0008-0000-0800-0000A7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62" name="TextBox 1655">
          <a:extLst>
            <a:ext uri="{FF2B5EF4-FFF2-40B4-BE49-F238E27FC236}">
              <a16:creationId xmlns:a16="http://schemas.microsoft.com/office/drawing/2014/main" id="{00000000-0008-0000-0800-0000A8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63" name="TextBox 1656">
          <a:extLst>
            <a:ext uri="{FF2B5EF4-FFF2-40B4-BE49-F238E27FC236}">
              <a16:creationId xmlns:a16="http://schemas.microsoft.com/office/drawing/2014/main" id="{00000000-0008-0000-0800-0000A9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64" name="TextBox 1657">
          <a:extLst>
            <a:ext uri="{FF2B5EF4-FFF2-40B4-BE49-F238E27FC236}">
              <a16:creationId xmlns:a16="http://schemas.microsoft.com/office/drawing/2014/main" id="{00000000-0008-0000-0800-0000AA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65" name="TextBox 1">
          <a:extLst>
            <a:ext uri="{FF2B5EF4-FFF2-40B4-BE49-F238E27FC236}">
              <a16:creationId xmlns:a16="http://schemas.microsoft.com/office/drawing/2014/main" id="{00000000-0008-0000-0800-0000AB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129</xdr:row>
      <xdr:rowOff>0</xdr:rowOff>
    </xdr:from>
    <xdr:ext cx="76200" cy="57150"/>
    <xdr:sp macro="" textlink="">
      <xdr:nvSpPr>
        <xdr:cNvPr id="3766" name="TextBox 1659">
          <a:extLst>
            <a:ext uri="{FF2B5EF4-FFF2-40B4-BE49-F238E27FC236}">
              <a16:creationId xmlns:a16="http://schemas.microsoft.com/office/drawing/2014/main" id="{00000000-0008-0000-0800-0000AC320000}"/>
            </a:ext>
          </a:extLst>
        </xdr:cNvPr>
        <xdr:cNvSpPr txBox="1">
          <a:spLocks noChangeArrowheads="1"/>
        </xdr:cNvSpPr>
      </xdr:nvSpPr>
      <xdr:spPr bwMode="auto">
        <a:xfrm>
          <a:off x="3695700" y="24574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514350</xdr:colOff>
      <xdr:row>131</xdr:row>
      <xdr:rowOff>142875</xdr:rowOff>
    </xdr:from>
    <xdr:ext cx="79188" cy="38100"/>
    <xdr:sp macro="" textlink="">
      <xdr:nvSpPr>
        <xdr:cNvPr id="3767" name="TextBox 1660">
          <a:extLst>
            <a:ext uri="{FF2B5EF4-FFF2-40B4-BE49-F238E27FC236}">
              <a16:creationId xmlns:a16="http://schemas.microsoft.com/office/drawing/2014/main" id="{00000000-0008-0000-0800-0000AD320000}"/>
            </a:ext>
          </a:extLst>
        </xdr:cNvPr>
        <xdr:cNvSpPr txBox="1">
          <a:spLocks noChangeArrowheads="1"/>
        </xdr:cNvSpPr>
      </xdr:nvSpPr>
      <xdr:spPr bwMode="auto">
        <a:xfrm>
          <a:off x="2343150" y="25098375"/>
          <a:ext cx="79188"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57150</xdr:colOff>
      <xdr:row>134</xdr:row>
      <xdr:rowOff>171450</xdr:rowOff>
    </xdr:from>
    <xdr:ext cx="79188" cy="38100"/>
    <xdr:sp macro="" textlink="">
      <xdr:nvSpPr>
        <xdr:cNvPr id="3768" name="TextBox 1661">
          <a:extLst>
            <a:ext uri="{FF2B5EF4-FFF2-40B4-BE49-F238E27FC236}">
              <a16:creationId xmlns:a16="http://schemas.microsoft.com/office/drawing/2014/main" id="{00000000-0008-0000-0800-0000AE320000}"/>
            </a:ext>
          </a:extLst>
        </xdr:cNvPr>
        <xdr:cNvSpPr txBox="1">
          <a:spLocks noChangeArrowheads="1"/>
        </xdr:cNvSpPr>
      </xdr:nvSpPr>
      <xdr:spPr bwMode="auto">
        <a:xfrm>
          <a:off x="3714750" y="25698450"/>
          <a:ext cx="79188"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38100"/>
    <xdr:sp macro="" textlink="">
      <xdr:nvSpPr>
        <xdr:cNvPr id="3769" name="TextBox 1662">
          <a:extLst>
            <a:ext uri="{FF2B5EF4-FFF2-40B4-BE49-F238E27FC236}">
              <a16:creationId xmlns:a16="http://schemas.microsoft.com/office/drawing/2014/main" id="{00000000-0008-0000-0800-0000AF320000}"/>
            </a:ext>
          </a:extLst>
        </xdr:cNvPr>
        <xdr:cNvSpPr txBox="1">
          <a:spLocks noChangeArrowheads="1"/>
        </xdr:cNvSpPr>
      </xdr:nvSpPr>
      <xdr:spPr bwMode="auto">
        <a:xfrm>
          <a:off x="3695700" y="24955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70" name="TextBox 1663">
          <a:extLst>
            <a:ext uri="{FF2B5EF4-FFF2-40B4-BE49-F238E27FC236}">
              <a16:creationId xmlns:a16="http://schemas.microsoft.com/office/drawing/2014/main" id="{00000000-0008-0000-0800-0000B0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71" name="TextBox 1">
          <a:extLst>
            <a:ext uri="{FF2B5EF4-FFF2-40B4-BE49-F238E27FC236}">
              <a16:creationId xmlns:a16="http://schemas.microsoft.com/office/drawing/2014/main" id="{00000000-0008-0000-0800-0000B1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72" name="TextBox 1665">
          <a:extLst>
            <a:ext uri="{FF2B5EF4-FFF2-40B4-BE49-F238E27FC236}">
              <a16:creationId xmlns:a16="http://schemas.microsoft.com/office/drawing/2014/main" id="{00000000-0008-0000-0800-0000B2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73" name="TextBox 1666">
          <a:extLst>
            <a:ext uri="{FF2B5EF4-FFF2-40B4-BE49-F238E27FC236}">
              <a16:creationId xmlns:a16="http://schemas.microsoft.com/office/drawing/2014/main" id="{00000000-0008-0000-0800-0000B3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74" name="TextBox 1667">
          <a:extLst>
            <a:ext uri="{FF2B5EF4-FFF2-40B4-BE49-F238E27FC236}">
              <a16:creationId xmlns:a16="http://schemas.microsoft.com/office/drawing/2014/main" id="{00000000-0008-0000-0800-0000B4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75" name="TextBox 1668">
          <a:extLst>
            <a:ext uri="{FF2B5EF4-FFF2-40B4-BE49-F238E27FC236}">
              <a16:creationId xmlns:a16="http://schemas.microsoft.com/office/drawing/2014/main" id="{00000000-0008-0000-0800-0000B5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76" name="TextBox 1">
          <a:extLst>
            <a:ext uri="{FF2B5EF4-FFF2-40B4-BE49-F238E27FC236}">
              <a16:creationId xmlns:a16="http://schemas.microsoft.com/office/drawing/2014/main" id="{00000000-0008-0000-0800-0000B6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77" name="TextBox 1670">
          <a:extLst>
            <a:ext uri="{FF2B5EF4-FFF2-40B4-BE49-F238E27FC236}">
              <a16:creationId xmlns:a16="http://schemas.microsoft.com/office/drawing/2014/main" id="{00000000-0008-0000-0800-0000B7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78" name="TextBox 1671">
          <a:extLst>
            <a:ext uri="{FF2B5EF4-FFF2-40B4-BE49-F238E27FC236}">
              <a16:creationId xmlns:a16="http://schemas.microsoft.com/office/drawing/2014/main" id="{00000000-0008-0000-0800-0000B8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79" name="TextBox 1">
          <a:extLst>
            <a:ext uri="{FF2B5EF4-FFF2-40B4-BE49-F238E27FC236}">
              <a16:creationId xmlns:a16="http://schemas.microsoft.com/office/drawing/2014/main" id="{00000000-0008-0000-0800-0000B9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80" name="TextBox 1673">
          <a:extLst>
            <a:ext uri="{FF2B5EF4-FFF2-40B4-BE49-F238E27FC236}">
              <a16:creationId xmlns:a16="http://schemas.microsoft.com/office/drawing/2014/main" id="{00000000-0008-0000-0800-0000BA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81" name="TextBox 1674">
          <a:extLst>
            <a:ext uri="{FF2B5EF4-FFF2-40B4-BE49-F238E27FC236}">
              <a16:creationId xmlns:a16="http://schemas.microsoft.com/office/drawing/2014/main" id="{00000000-0008-0000-0800-0000BB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82" name="TextBox 1675">
          <a:extLst>
            <a:ext uri="{FF2B5EF4-FFF2-40B4-BE49-F238E27FC236}">
              <a16:creationId xmlns:a16="http://schemas.microsoft.com/office/drawing/2014/main" id="{00000000-0008-0000-0800-0000BC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83" name="TextBox 1676">
          <a:extLst>
            <a:ext uri="{FF2B5EF4-FFF2-40B4-BE49-F238E27FC236}">
              <a16:creationId xmlns:a16="http://schemas.microsoft.com/office/drawing/2014/main" id="{00000000-0008-0000-0800-0000BD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84" name="TextBox 1">
          <a:extLst>
            <a:ext uri="{FF2B5EF4-FFF2-40B4-BE49-F238E27FC236}">
              <a16:creationId xmlns:a16="http://schemas.microsoft.com/office/drawing/2014/main" id="{00000000-0008-0000-0800-0000BE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85" name="TextBox 1678">
          <a:extLst>
            <a:ext uri="{FF2B5EF4-FFF2-40B4-BE49-F238E27FC236}">
              <a16:creationId xmlns:a16="http://schemas.microsoft.com/office/drawing/2014/main" id="{00000000-0008-0000-0800-0000BF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86" name="TextBox 1679">
          <a:extLst>
            <a:ext uri="{FF2B5EF4-FFF2-40B4-BE49-F238E27FC236}">
              <a16:creationId xmlns:a16="http://schemas.microsoft.com/office/drawing/2014/main" id="{00000000-0008-0000-0800-0000C0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87" name="TextBox 1">
          <a:extLst>
            <a:ext uri="{FF2B5EF4-FFF2-40B4-BE49-F238E27FC236}">
              <a16:creationId xmlns:a16="http://schemas.microsoft.com/office/drawing/2014/main" id="{00000000-0008-0000-0800-0000C1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88" name="TextBox 1681">
          <a:extLst>
            <a:ext uri="{FF2B5EF4-FFF2-40B4-BE49-F238E27FC236}">
              <a16:creationId xmlns:a16="http://schemas.microsoft.com/office/drawing/2014/main" id="{00000000-0008-0000-0800-0000C2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89" name="TextBox 1682">
          <a:extLst>
            <a:ext uri="{FF2B5EF4-FFF2-40B4-BE49-F238E27FC236}">
              <a16:creationId xmlns:a16="http://schemas.microsoft.com/office/drawing/2014/main" id="{00000000-0008-0000-0800-0000C3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90" name="TextBox 1683">
          <a:extLst>
            <a:ext uri="{FF2B5EF4-FFF2-40B4-BE49-F238E27FC236}">
              <a16:creationId xmlns:a16="http://schemas.microsoft.com/office/drawing/2014/main" id="{00000000-0008-0000-0800-0000C4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91" name="TextBox 1684">
          <a:extLst>
            <a:ext uri="{FF2B5EF4-FFF2-40B4-BE49-F238E27FC236}">
              <a16:creationId xmlns:a16="http://schemas.microsoft.com/office/drawing/2014/main" id="{00000000-0008-0000-0800-0000C5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92" name="TextBox 1">
          <a:extLst>
            <a:ext uri="{FF2B5EF4-FFF2-40B4-BE49-F238E27FC236}">
              <a16:creationId xmlns:a16="http://schemas.microsoft.com/office/drawing/2014/main" id="{00000000-0008-0000-0800-0000C6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93" name="TextBox 1686">
          <a:extLst>
            <a:ext uri="{FF2B5EF4-FFF2-40B4-BE49-F238E27FC236}">
              <a16:creationId xmlns:a16="http://schemas.microsoft.com/office/drawing/2014/main" id="{00000000-0008-0000-0800-0000C7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38100"/>
    <xdr:sp macro="" textlink="">
      <xdr:nvSpPr>
        <xdr:cNvPr id="3794" name="TextBox 1687">
          <a:extLst>
            <a:ext uri="{FF2B5EF4-FFF2-40B4-BE49-F238E27FC236}">
              <a16:creationId xmlns:a16="http://schemas.microsoft.com/office/drawing/2014/main" id="{00000000-0008-0000-0800-0000C8320000}"/>
            </a:ext>
          </a:extLst>
        </xdr:cNvPr>
        <xdr:cNvSpPr txBox="1">
          <a:spLocks noChangeArrowheads="1"/>
        </xdr:cNvSpPr>
      </xdr:nvSpPr>
      <xdr:spPr bwMode="auto">
        <a:xfrm>
          <a:off x="3695700" y="24955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38100"/>
    <xdr:sp macro="" textlink="">
      <xdr:nvSpPr>
        <xdr:cNvPr id="3795" name="TextBox 1688">
          <a:extLst>
            <a:ext uri="{FF2B5EF4-FFF2-40B4-BE49-F238E27FC236}">
              <a16:creationId xmlns:a16="http://schemas.microsoft.com/office/drawing/2014/main" id="{00000000-0008-0000-0800-0000C9320000}"/>
            </a:ext>
          </a:extLst>
        </xdr:cNvPr>
        <xdr:cNvSpPr txBox="1">
          <a:spLocks noChangeArrowheads="1"/>
        </xdr:cNvSpPr>
      </xdr:nvSpPr>
      <xdr:spPr bwMode="auto">
        <a:xfrm>
          <a:off x="3695700" y="24955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38100"/>
    <xdr:sp macro="" textlink="">
      <xdr:nvSpPr>
        <xdr:cNvPr id="3796" name="TextBox 1689">
          <a:extLst>
            <a:ext uri="{FF2B5EF4-FFF2-40B4-BE49-F238E27FC236}">
              <a16:creationId xmlns:a16="http://schemas.microsoft.com/office/drawing/2014/main" id="{00000000-0008-0000-0800-0000CA320000}"/>
            </a:ext>
          </a:extLst>
        </xdr:cNvPr>
        <xdr:cNvSpPr txBox="1">
          <a:spLocks noChangeArrowheads="1"/>
        </xdr:cNvSpPr>
      </xdr:nvSpPr>
      <xdr:spPr bwMode="auto">
        <a:xfrm>
          <a:off x="3695700" y="24955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97" name="TextBox 1690">
          <a:extLst>
            <a:ext uri="{FF2B5EF4-FFF2-40B4-BE49-F238E27FC236}">
              <a16:creationId xmlns:a16="http://schemas.microsoft.com/office/drawing/2014/main" id="{00000000-0008-0000-0800-0000CB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98" name="TextBox 1">
          <a:extLst>
            <a:ext uri="{FF2B5EF4-FFF2-40B4-BE49-F238E27FC236}">
              <a16:creationId xmlns:a16="http://schemas.microsoft.com/office/drawing/2014/main" id="{00000000-0008-0000-0800-0000CC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799" name="TextBox 1692">
          <a:extLst>
            <a:ext uri="{FF2B5EF4-FFF2-40B4-BE49-F238E27FC236}">
              <a16:creationId xmlns:a16="http://schemas.microsoft.com/office/drawing/2014/main" id="{00000000-0008-0000-0800-0000CD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00" name="TextBox 1693">
          <a:extLst>
            <a:ext uri="{FF2B5EF4-FFF2-40B4-BE49-F238E27FC236}">
              <a16:creationId xmlns:a16="http://schemas.microsoft.com/office/drawing/2014/main" id="{00000000-0008-0000-0800-0000CE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01" name="TextBox 1694">
          <a:extLst>
            <a:ext uri="{FF2B5EF4-FFF2-40B4-BE49-F238E27FC236}">
              <a16:creationId xmlns:a16="http://schemas.microsoft.com/office/drawing/2014/main" id="{00000000-0008-0000-0800-0000CF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02" name="TextBox 1695">
          <a:extLst>
            <a:ext uri="{FF2B5EF4-FFF2-40B4-BE49-F238E27FC236}">
              <a16:creationId xmlns:a16="http://schemas.microsoft.com/office/drawing/2014/main" id="{00000000-0008-0000-0800-0000D0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03" name="TextBox 1">
          <a:extLst>
            <a:ext uri="{FF2B5EF4-FFF2-40B4-BE49-F238E27FC236}">
              <a16:creationId xmlns:a16="http://schemas.microsoft.com/office/drawing/2014/main" id="{00000000-0008-0000-0800-0000D1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04" name="TextBox 1697">
          <a:extLst>
            <a:ext uri="{FF2B5EF4-FFF2-40B4-BE49-F238E27FC236}">
              <a16:creationId xmlns:a16="http://schemas.microsoft.com/office/drawing/2014/main" id="{00000000-0008-0000-0800-0000D2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05" name="TextBox 1698">
          <a:extLst>
            <a:ext uri="{FF2B5EF4-FFF2-40B4-BE49-F238E27FC236}">
              <a16:creationId xmlns:a16="http://schemas.microsoft.com/office/drawing/2014/main" id="{00000000-0008-0000-0800-0000D3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06" name="TextBox 1">
          <a:extLst>
            <a:ext uri="{FF2B5EF4-FFF2-40B4-BE49-F238E27FC236}">
              <a16:creationId xmlns:a16="http://schemas.microsoft.com/office/drawing/2014/main" id="{00000000-0008-0000-0800-0000D4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07" name="TextBox 1700">
          <a:extLst>
            <a:ext uri="{FF2B5EF4-FFF2-40B4-BE49-F238E27FC236}">
              <a16:creationId xmlns:a16="http://schemas.microsoft.com/office/drawing/2014/main" id="{00000000-0008-0000-0800-0000D5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08" name="TextBox 1701">
          <a:extLst>
            <a:ext uri="{FF2B5EF4-FFF2-40B4-BE49-F238E27FC236}">
              <a16:creationId xmlns:a16="http://schemas.microsoft.com/office/drawing/2014/main" id="{00000000-0008-0000-0800-0000D6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09" name="TextBox 1702">
          <a:extLst>
            <a:ext uri="{FF2B5EF4-FFF2-40B4-BE49-F238E27FC236}">
              <a16:creationId xmlns:a16="http://schemas.microsoft.com/office/drawing/2014/main" id="{00000000-0008-0000-0800-0000D7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10" name="TextBox 1703">
          <a:extLst>
            <a:ext uri="{FF2B5EF4-FFF2-40B4-BE49-F238E27FC236}">
              <a16:creationId xmlns:a16="http://schemas.microsoft.com/office/drawing/2014/main" id="{00000000-0008-0000-0800-0000D8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11" name="TextBox 1">
          <a:extLst>
            <a:ext uri="{FF2B5EF4-FFF2-40B4-BE49-F238E27FC236}">
              <a16:creationId xmlns:a16="http://schemas.microsoft.com/office/drawing/2014/main" id="{00000000-0008-0000-0800-0000D9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12" name="TextBox 1705">
          <a:extLst>
            <a:ext uri="{FF2B5EF4-FFF2-40B4-BE49-F238E27FC236}">
              <a16:creationId xmlns:a16="http://schemas.microsoft.com/office/drawing/2014/main" id="{00000000-0008-0000-0800-0000DA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13" name="TextBox 1706">
          <a:extLst>
            <a:ext uri="{FF2B5EF4-FFF2-40B4-BE49-F238E27FC236}">
              <a16:creationId xmlns:a16="http://schemas.microsoft.com/office/drawing/2014/main" id="{00000000-0008-0000-0800-0000DB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14" name="TextBox 1">
          <a:extLst>
            <a:ext uri="{FF2B5EF4-FFF2-40B4-BE49-F238E27FC236}">
              <a16:creationId xmlns:a16="http://schemas.microsoft.com/office/drawing/2014/main" id="{00000000-0008-0000-0800-0000DC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15" name="TextBox 1708">
          <a:extLst>
            <a:ext uri="{FF2B5EF4-FFF2-40B4-BE49-F238E27FC236}">
              <a16:creationId xmlns:a16="http://schemas.microsoft.com/office/drawing/2014/main" id="{00000000-0008-0000-0800-0000DD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16" name="TextBox 1709">
          <a:extLst>
            <a:ext uri="{FF2B5EF4-FFF2-40B4-BE49-F238E27FC236}">
              <a16:creationId xmlns:a16="http://schemas.microsoft.com/office/drawing/2014/main" id="{00000000-0008-0000-0800-0000DE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17" name="TextBox 1710">
          <a:extLst>
            <a:ext uri="{FF2B5EF4-FFF2-40B4-BE49-F238E27FC236}">
              <a16:creationId xmlns:a16="http://schemas.microsoft.com/office/drawing/2014/main" id="{00000000-0008-0000-0800-0000DF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18" name="TextBox 1711">
          <a:extLst>
            <a:ext uri="{FF2B5EF4-FFF2-40B4-BE49-F238E27FC236}">
              <a16:creationId xmlns:a16="http://schemas.microsoft.com/office/drawing/2014/main" id="{00000000-0008-0000-0800-0000E0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19" name="TextBox 1">
          <a:extLst>
            <a:ext uri="{FF2B5EF4-FFF2-40B4-BE49-F238E27FC236}">
              <a16:creationId xmlns:a16="http://schemas.microsoft.com/office/drawing/2014/main" id="{00000000-0008-0000-0800-0000E1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820" name="TextBox 1713">
          <a:extLst>
            <a:ext uri="{FF2B5EF4-FFF2-40B4-BE49-F238E27FC236}">
              <a16:creationId xmlns:a16="http://schemas.microsoft.com/office/drawing/2014/main" id="{00000000-0008-0000-0800-0000E232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5</xdr:col>
      <xdr:colOff>904875</xdr:colOff>
      <xdr:row>137</xdr:row>
      <xdr:rowOff>142875</xdr:rowOff>
    </xdr:from>
    <xdr:to>
      <xdr:col>6</xdr:col>
      <xdr:colOff>19050</xdr:colOff>
      <xdr:row>137</xdr:row>
      <xdr:rowOff>142875</xdr:rowOff>
    </xdr:to>
    <xdr:sp macro="" textlink="">
      <xdr:nvSpPr>
        <xdr:cNvPr id="3821" name="TextBox 1714">
          <a:extLst>
            <a:ext uri="{FF2B5EF4-FFF2-40B4-BE49-F238E27FC236}">
              <a16:creationId xmlns:a16="http://schemas.microsoft.com/office/drawing/2014/main" id="{00000000-0008-0000-0800-0000E3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904875</xdr:colOff>
      <xdr:row>137</xdr:row>
      <xdr:rowOff>142875</xdr:rowOff>
    </xdr:from>
    <xdr:to>
      <xdr:col>6</xdr:col>
      <xdr:colOff>19050</xdr:colOff>
      <xdr:row>137</xdr:row>
      <xdr:rowOff>142875</xdr:rowOff>
    </xdr:to>
    <xdr:sp macro="" textlink="">
      <xdr:nvSpPr>
        <xdr:cNvPr id="3822" name="TextBox 1715">
          <a:extLst>
            <a:ext uri="{FF2B5EF4-FFF2-40B4-BE49-F238E27FC236}">
              <a16:creationId xmlns:a16="http://schemas.microsoft.com/office/drawing/2014/main" id="{00000000-0008-0000-0800-0000E4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904875</xdr:colOff>
      <xdr:row>137</xdr:row>
      <xdr:rowOff>142875</xdr:rowOff>
    </xdr:from>
    <xdr:to>
      <xdr:col>6</xdr:col>
      <xdr:colOff>19050</xdr:colOff>
      <xdr:row>137</xdr:row>
      <xdr:rowOff>142875</xdr:rowOff>
    </xdr:to>
    <xdr:sp macro="" textlink="">
      <xdr:nvSpPr>
        <xdr:cNvPr id="3823" name="TextBox 1716">
          <a:extLst>
            <a:ext uri="{FF2B5EF4-FFF2-40B4-BE49-F238E27FC236}">
              <a16:creationId xmlns:a16="http://schemas.microsoft.com/office/drawing/2014/main" id="{00000000-0008-0000-0800-0000E5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24" name="TextBox 1717">
          <a:extLst>
            <a:ext uri="{FF2B5EF4-FFF2-40B4-BE49-F238E27FC236}">
              <a16:creationId xmlns:a16="http://schemas.microsoft.com/office/drawing/2014/main" id="{00000000-0008-0000-0800-0000E6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25" name="TextBox 1">
          <a:extLst>
            <a:ext uri="{FF2B5EF4-FFF2-40B4-BE49-F238E27FC236}">
              <a16:creationId xmlns:a16="http://schemas.microsoft.com/office/drawing/2014/main" id="{00000000-0008-0000-0800-0000E7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26" name="TextBox 1719">
          <a:extLst>
            <a:ext uri="{FF2B5EF4-FFF2-40B4-BE49-F238E27FC236}">
              <a16:creationId xmlns:a16="http://schemas.microsoft.com/office/drawing/2014/main" id="{00000000-0008-0000-0800-0000E8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27" name="TextBox 1720">
          <a:extLst>
            <a:ext uri="{FF2B5EF4-FFF2-40B4-BE49-F238E27FC236}">
              <a16:creationId xmlns:a16="http://schemas.microsoft.com/office/drawing/2014/main" id="{00000000-0008-0000-0800-0000E9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28" name="TextBox 1721">
          <a:extLst>
            <a:ext uri="{FF2B5EF4-FFF2-40B4-BE49-F238E27FC236}">
              <a16:creationId xmlns:a16="http://schemas.microsoft.com/office/drawing/2014/main" id="{00000000-0008-0000-0800-0000EA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29" name="TextBox 1722">
          <a:extLst>
            <a:ext uri="{FF2B5EF4-FFF2-40B4-BE49-F238E27FC236}">
              <a16:creationId xmlns:a16="http://schemas.microsoft.com/office/drawing/2014/main" id="{00000000-0008-0000-0800-0000EB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30" name="TextBox 1">
          <a:extLst>
            <a:ext uri="{FF2B5EF4-FFF2-40B4-BE49-F238E27FC236}">
              <a16:creationId xmlns:a16="http://schemas.microsoft.com/office/drawing/2014/main" id="{00000000-0008-0000-0800-0000EC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31" name="TextBox 1724">
          <a:extLst>
            <a:ext uri="{FF2B5EF4-FFF2-40B4-BE49-F238E27FC236}">
              <a16:creationId xmlns:a16="http://schemas.microsoft.com/office/drawing/2014/main" id="{00000000-0008-0000-0800-0000ED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32" name="TextBox 1725">
          <a:extLst>
            <a:ext uri="{FF2B5EF4-FFF2-40B4-BE49-F238E27FC236}">
              <a16:creationId xmlns:a16="http://schemas.microsoft.com/office/drawing/2014/main" id="{00000000-0008-0000-0800-0000EE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33" name="TextBox 1">
          <a:extLst>
            <a:ext uri="{FF2B5EF4-FFF2-40B4-BE49-F238E27FC236}">
              <a16:creationId xmlns:a16="http://schemas.microsoft.com/office/drawing/2014/main" id="{00000000-0008-0000-0800-0000EF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34" name="TextBox 1727">
          <a:extLst>
            <a:ext uri="{FF2B5EF4-FFF2-40B4-BE49-F238E27FC236}">
              <a16:creationId xmlns:a16="http://schemas.microsoft.com/office/drawing/2014/main" id="{00000000-0008-0000-0800-0000F0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35" name="TextBox 1728">
          <a:extLst>
            <a:ext uri="{FF2B5EF4-FFF2-40B4-BE49-F238E27FC236}">
              <a16:creationId xmlns:a16="http://schemas.microsoft.com/office/drawing/2014/main" id="{00000000-0008-0000-0800-0000F1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36" name="TextBox 1729">
          <a:extLst>
            <a:ext uri="{FF2B5EF4-FFF2-40B4-BE49-F238E27FC236}">
              <a16:creationId xmlns:a16="http://schemas.microsoft.com/office/drawing/2014/main" id="{00000000-0008-0000-0800-0000F2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37" name="TextBox 1730">
          <a:extLst>
            <a:ext uri="{FF2B5EF4-FFF2-40B4-BE49-F238E27FC236}">
              <a16:creationId xmlns:a16="http://schemas.microsoft.com/office/drawing/2014/main" id="{00000000-0008-0000-0800-0000F3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38" name="TextBox 1">
          <a:extLst>
            <a:ext uri="{FF2B5EF4-FFF2-40B4-BE49-F238E27FC236}">
              <a16:creationId xmlns:a16="http://schemas.microsoft.com/office/drawing/2014/main" id="{00000000-0008-0000-0800-0000F4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39" name="TextBox 1732">
          <a:extLst>
            <a:ext uri="{FF2B5EF4-FFF2-40B4-BE49-F238E27FC236}">
              <a16:creationId xmlns:a16="http://schemas.microsoft.com/office/drawing/2014/main" id="{00000000-0008-0000-0800-0000F5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40" name="TextBox 1733">
          <a:extLst>
            <a:ext uri="{FF2B5EF4-FFF2-40B4-BE49-F238E27FC236}">
              <a16:creationId xmlns:a16="http://schemas.microsoft.com/office/drawing/2014/main" id="{00000000-0008-0000-0800-0000F6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41" name="TextBox 1">
          <a:extLst>
            <a:ext uri="{FF2B5EF4-FFF2-40B4-BE49-F238E27FC236}">
              <a16:creationId xmlns:a16="http://schemas.microsoft.com/office/drawing/2014/main" id="{00000000-0008-0000-0800-0000F7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42" name="TextBox 1735">
          <a:extLst>
            <a:ext uri="{FF2B5EF4-FFF2-40B4-BE49-F238E27FC236}">
              <a16:creationId xmlns:a16="http://schemas.microsoft.com/office/drawing/2014/main" id="{00000000-0008-0000-0800-0000F8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43" name="TextBox 1736">
          <a:extLst>
            <a:ext uri="{FF2B5EF4-FFF2-40B4-BE49-F238E27FC236}">
              <a16:creationId xmlns:a16="http://schemas.microsoft.com/office/drawing/2014/main" id="{00000000-0008-0000-0800-0000F9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44" name="TextBox 1737">
          <a:extLst>
            <a:ext uri="{FF2B5EF4-FFF2-40B4-BE49-F238E27FC236}">
              <a16:creationId xmlns:a16="http://schemas.microsoft.com/office/drawing/2014/main" id="{00000000-0008-0000-0800-0000FA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45" name="TextBox 1738">
          <a:extLst>
            <a:ext uri="{FF2B5EF4-FFF2-40B4-BE49-F238E27FC236}">
              <a16:creationId xmlns:a16="http://schemas.microsoft.com/office/drawing/2014/main" id="{00000000-0008-0000-0800-0000FB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46" name="TextBox 1">
          <a:extLst>
            <a:ext uri="{FF2B5EF4-FFF2-40B4-BE49-F238E27FC236}">
              <a16:creationId xmlns:a16="http://schemas.microsoft.com/office/drawing/2014/main" id="{00000000-0008-0000-0800-0000FC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962025</xdr:colOff>
      <xdr:row>137</xdr:row>
      <xdr:rowOff>142875</xdr:rowOff>
    </xdr:from>
    <xdr:to>
      <xdr:col>6</xdr:col>
      <xdr:colOff>19050</xdr:colOff>
      <xdr:row>137</xdr:row>
      <xdr:rowOff>142875</xdr:rowOff>
    </xdr:to>
    <xdr:sp macro="" textlink="">
      <xdr:nvSpPr>
        <xdr:cNvPr id="3847" name="TextBox 1740">
          <a:extLst>
            <a:ext uri="{FF2B5EF4-FFF2-40B4-BE49-F238E27FC236}">
              <a16:creationId xmlns:a16="http://schemas.microsoft.com/office/drawing/2014/main" id="{00000000-0008-0000-0800-0000FD320000}"/>
            </a:ext>
          </a:extLst>
        </xdr:cNvPr>
        <xdr:cNvSpPr txBox="1">
          <a:spLocks noChangeArrowheads="1"/>
        </xdr:cNvSpPr>
      </xdr:nvSpPr>
      <xdr:spPr bwMode="auto">
        <a:xfrm>
          <a:off x="3657600" y="262413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6</xdr:col>
      <xdr:colOff>38100</xdr:colOff>
      <xdr:row>136</xdr:row>
      <xdr:rowOff>0</xdr:rowOff>
    </xdr:from>
    <xdr:ext cx="133350" cy="28575"/>
    <xdr:sp macro="" textlink="">
      <xdr:nvSpPr>
        <xdr:cNvPr id="3848" name="TextBox 1741">
          <a:extLst>
            <a:ext uri="{FF2B5EF4-FFF2-40B4-BE49-F238E27FC236}">
              <a16:creationId xmlns:a16="http://schemas.microsoft.com/office/drawing/2014/main" id="{00000000-0008-0000-0800-0000FE320000}"/>
            </a:ext>
          </a:extLst>
        </xdr:cNvPr>
        <xdr:cNvSpPr txBox="1">
          <a:spLocks noChangeArrowheads="1"/>
        </xdr:cNvSpPr>
      </xdr:nvSpPr>
      <xdr:spPr bwMode="auto">
        <a:xfrm>
          <a:off x="3695700" y="2590800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28575"/>
    <xdr:sp macro="" textlink="">
      <xdr:nvSpPr>
        <xdr:cNvPr id="3849" name="TextBox 1742">
          <a:extLst>
            <a:ext uri="{FF2B5EF4-FFF2-40B4-BE49-F238E27FC236}">
              <a16:creationId xmlns:a16="http://schemas.microsoft.com/office/drawing/2014/main" id="{00000000-0008-0000-0800-0000FF320000}"/>
            </a:ext>
          </a:extLst>
        </xdr:cNvPr>
        <xdr:cNvSpPr txBox="1">
          <a:spLocks noChangeArrowheads="1"/>
        </xdr:cNvSpPr>
      </xdr:nvSpPr>
      <xdr:spPr bwMode="auto">
        <a:xfrm>
          <a:off x="3695700" y="2590800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28575"/>
    <xdr:sp macro="" textlink="">
      <xdr:nvSpPr>
        <xdr:cNvPr id="3850" name="TextBox 1743">
          <a:extLst>
            <a:ext uri="{FF2B5EF4-FFF2-40B4-BE49-F238E27FC236}">
              <a16:creationId xmlns:a16="http://schemas.microsoft.com/office/drawing/2014/main" id="{00000000-0008-0000-0800-000000330000}"/>
            </a:ext>
          </a:extLst>
        </xdr:cNvPr>
        <xdr:cNvSpPr txBox="1">
          <a:spLocks noChangeArrowheads="1"/>
        </xdr:cNvSpPr>
      </xdr:nvSpPr>
      <xdr:spPr bwMode="auto">
        <a:xfrm>
          <a:off x="3695700" y="2590800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51" name="TextBox 1744">
          <a:extLst>
            <a:ext uri="{FF2B5EF4-FFF2-40B4-BE49-F238E27FC236}">
              <a16:creationId xmlns:a16="http://schemas.microsoft.com/office/drawing/2014/main" id="{00000000-0008-0000-0800-000001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52" name="TextBox 1">
          <a:extLst>
            <a:ext uri="{FF2B5EF4-FFF2-40B4-BE49-F238E27FC236}">
              <a16:creationId xmlns:a16="http://schemas.microsoft.com/office/drawing/2014/main" id="{00000000-0008-0000-0800-000002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53" name="TextBox 1746">
          <a:extLst>
            <a:ext uri="{FF2B5EF4-FFF2-40B4-BE49-F238E27FC236}">
              <a16:creationId xmlns:a16="http://schemas.microsoft.com/office/drawing/2014/main" id="{00000000-0008-0000-0800-000003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54" name="TextBox 1747">
          <a:extLst>
            <a:ext uri="{FF2B5EF4-FFF2-40B4-BE49-F238E27FC236}">
              <a16:creationId xmlns:a16="http://schemas.microsoft.com/office/drawing/2014/main" id="{00000000-0008-0000-0800-000004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55" name="TextBox 1748">
          <a:extLst>
            <a:ext uri="{FF2B5EF4-FFF2-40B4-BE49-F238E27FC236}">
              <a16:creationId xmlns:a16="http://schemas.microsoft.com/office/drawing/2014/main" id="{00000000-0008-0000-0800-000005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56" name="TextBox 1749">
          <a:extLst>
            <a:ext uri="{FF2B5EF4-FFF2-40B4-BE49-F238E27FC236}">
              <a16:creationId xmlns:a16="http://schemas.microsoft.com/office/drawing/2014/main" id="{00000000-0008-0000-0800-000006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57" name="TextBox 1">
          <a:extLst>
            <a:ext uri="{FF2B5EF4-FFF2-40B4-BE49-F238E27FC236}">
              <a16:creationId xmlns:a16="http://schemas.microsoft.com/office/drawing/2014/main" id="{00000000-0008-0000-0800-000007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58" name="TextBox 1751">
          <a:extLst>
            <a:ext uri="{FF2B5EF4-FFF2-40B4-BE49-F238E27FC236}">
              <a16:creationId xmlns:a16="http://schemas.microsoft.com/office/drawing/2014/main" id="{00000000-0008-0000-0800-000008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59" name="TextBox 1752">
          <a:extLst>
            <a:ext uri="{FF2B5EF4-FFF2-40B4-BE49-F238E27FC236}">
              <a16:creationId xmlns:a16="http://schemas.microsoft.com/office/drawing/2014/main" id="{00000000-0008-0000-0800-000009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60" name="TextBox 1">
          <a:extLst>
            <a:ext uri="{FF2B5EF4-FFF2-40B4-BE49-F238E27FC236}">
              <a16:creationId xmlns:a16="http://schemas.microsoft.com/office/drawing/2014/main" id="{00000000-0008-0000-0800-00000A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61" name="TextBox 1754">
          <a:extLst>
            <a:ext uri="{FF2B5EF4-FFF2-40B4-BE49-F238E27FC236}">
              <a16:creationId xmlns:a16="http://schemas.microsoft.com/office/drawing/2014/main" id="{00000000-0008-0000-0800-00000B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62" name="TextBox 1755">
          <a:extLst>
            <a:ext uri="{FF2B5EF4-FFF2-40B4-BE49-F238E27FC236}">
              <a16:creationId xmlns:a16="http://schemas.microsoft.com/office/drawing/2014/main" id="{00000000-0008-0000-0800-00000C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63" name="TextBox 1756">
          <a:extLst>
            <a:ext uri="{FF2B5EF4-FFF2-40B4-BE49-F238E27FC236}">
              <a16:creationId xmlns:a16="http://schemas.microsoft.com/office/drawing/2014/main" id="{00000000-0008-0000-0800-00000D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64" name="TextBox 1757">
          <a:extLst>
            <a:ext uri="{FF2B5EF4-FFF2-40B4-BE49-F238E27FC236}">
              <a16:creationId xmlns:a16="http://schemas.microsoft.com/office/drawing/2014/main" id="{00000000-0008-0000-0800-00000E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65" name="TextBox 1">
          <a:extLst>
            <a:ext uri="{FF2B5EF4-FFF2-40B4-BE49-F238E27FC236}">
              <a16:creationId xmlns:a16="http://schemas.microsoft.com/office/drawing/2014/main" id="{00000000-0008-0000-0800-00000F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66" name="TextBox 1759">
          <a:extLst>
            <a:ext uri="{FF2B5EF4-FFF2-40B4-BE49-F238E27FC236}">
              <a16:creationId xmlns:a16="http://schemas.microsoft.com/office/drawing/2014/main" id="{00000000-0008-0000-0800-000010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67" name="TextBox 1760">
          <a:extLst>
            <a:ext uri="{FF2B5EF4-FFF2-40B4-BE49-F238E27FC236}">
              <a16:creationId xmlns:a16="http://schemas.microsoft.com/office/drawing/2014/main" id="{00000000-0008-0000-0800-000011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68" name="TextBox 1">
          <a:extLst>
            <a:ext uri="{FF2B5EF4-FFF2-40B4-BE49-F238E27FC236}">
              <a16:creationId xmlns:a16="http://schemas.microsoft.com/office/drawing/2014/main" id="{00000000-0008-0000-0800-000012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69" name="TextBox 1762">
          <a:extLst>
            <a:ext uri="{FF2B5EF4-FFF2-40B4-BE49-F238E27FC236}">
              <a16:creationId xmlns:a16="http://schemas.microsoft.com/office/drawing/2014/main" id="{00000000-0008-0000-0800-000013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70" name="TextBox 1763">
          <a:extLst>
            <a:ext uri="{FF2B5EF4-FFF2-40B4-BE49-F238E27FC236}">
              <a16:creationId xmlns:a16="http://schemas.microsoft.com/office/drawing/2014/main" id="{00000000-0008-0000-0800-000014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71" name="TextBox 1764">
          <a:extLst>
            <a:ext uri="{FF2B5EF4-FFF2-40B4-BE49-F238E27FC236}">
              <a16:creationId xmlns:a16="http://schemas.microsoft.com/office/drawing/2014/main" id="{00000000-0008-0000-0800-000015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72" name="TextBox 1765">
          <a:extLst>
            <a:ext uri="{FF2B5EF4-FFF2-40B4-BE49-F238E27FC236}">
              <a16:creationId xmlns:a16="http://schemas.microsoft.com/office/drawing/2014/main" id="{00000000-0008-0000-0800-000016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73" name="TextBox 1">
          <a:extLst>
            <a:ext uri="{FF2B5EF4-FFF2-40B4-BE49-F238E27FC236}">
              <a16:creationId xmlns:a16="http://schemas.microsoft.com/office/drawing/2014/main" id="{00000000-0008-0000-0800-000017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28575"/>
    <xdr:sp macro="" textlink="">
      <xdr:nvSpPr>
        <xdr:cNvPr id="3874" name="TextBox 1767">
          <a:extLst>
            <a:ext uri="{FF2B5EF4-FFF2-40B4-BE49-F238E27FC236}">
              <a16:creationId xmlns:a16="http://schemas.microsoft.com/office/drawing/2014/main" id="{00000000-0008-0000-0800-000018330000}"/>
            </a:ext>
          </a:extLst>
        </xdr:cNvPr>
        <xdr:cNvSpPr txBox="1">
          <a:spLocks noChangeArrowheads="1"/>
        </xdr:cNvSpPr>
      </xdr:nvSpPr>
      <xdr:spPr bwMode="auto">
        <a:xfrm>
          <a:off x="3695700" y="25908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133350" cy="234389"/>
    <xdr:sp macro="" textlink="">
      <xdr:nvSpPr>
        <xdr:cNvPr id="3875" name="TextBox 1768">
          <a:extLst>
            <a:ext uri="{FF2B5EF4-FFF2-40B4-BE49-F238E27FC236}">
              <a16:creationId xmlns:a16="http://schemas.microsoft.com/office/drawing/2014/main" id="{00000000-0008-0000-0800-000019330000}"/>
            </a:ext>
          </a:extLst>
        </xdr:cNvPr>
        <xdr:cNvSpPr txBox="1">
          <a:spLocks noChangeArrowheads="1"/>
        </xdr:cNvSpPr>
      </xdr:nvSpPr>
      <xdr:spPr bwMode="auto">
        <a:xfrm>
          <a:off x="3695700" y="26069925"/>
          <a:ext cx="13335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133350" cy="234389"/>
    <xdr:sp macro="" textlink="">
      <xdr:nvSpPr>
        <xdr:cNvPr id="3876" name="TextBox 1769">
          <a:extLst>
            <a:ext uri="{FF2B5EF4-FFF2-40B4-BE49-F238E27FC236}">
              <a16:creationId xmlns:a16="http://schemas.microsoft.com/office/drawing/2014/main" id="{00000000-0008-0000-0800-00001A330000}"/>
            </a:ext>
          </a:extLst>
        </xdr:cNvPr>
        <xdr:cNvSpPr txBox="1">
          <a:spLocks noChangeArrowheads="1"/>
        </xdr:cNvSpPr>
      </xdr:nvSpPr>
      <xdr:spPr bwMode="auto">
        <a:xfrm>
          <a:off x="3695700" y="26069925"/>
          <a:ext cx="13335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133350" cy="234389"/>
    <xdr:sp macro="" textlink="">
      <xdr:nvSpPr>
        <xdr:cNvPr id="3877" name="TextBox 1770">
          <a:extLst>
            <a:ext uri="{FF2B5EF4-FFF2-40B4-BE49-F238E27FC236}">
              <a16:creationId xmlns:a16="http://schemas.microsoft.com/office/drawing/2014/main" id="{00000000-0008-0000-0800-00001B330000}"/>
            </a:ext>
          </a:extLst>
        </xdr:cNvPr>
        <xdr:cNvSpPr txBox="1">
          <a:spLocks noChangeArrowheads="1"/>
        </xdr:cNvSpPr>
      </xdr:nvSpPr>
      <xdr:spPr bwMode="auto">
        <a:xfrm>
          <a:off x="3695700" y="26069925"/>
          <a:ext cx="13335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78" name="TextBox 1771">
          <a:extLst>
            <a:ext uri="{FF2B5EF4-FFF2-40B4-BE49-F238E27FC236}">
              <a16:creationId xmlns:a16="http://schemas.microsoft.com/office/drawing/2014/main" id="{00000000-0008-0000-0800-00001C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79" name="TextBox 1">
          <a:extLst>
            <a:ext uri="{FF2B5EF4-FFF2-40B4-BE49-F238E27FC236}">
              <a16:creationId xmlns:a16="http://schemas.microsoft.com/office/drawing/2014/main" id="{00000000-0008-0000-0800-00001D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80" name="TextBox 1773">
          <a:extLst>
            <a:ext uri="{FF2B5EF4-FFF2-40B4-BE49-F238E27FC236}">
              <a16:creationId xmlns:a16="http://schemas.microsoft.com/office/drawing/2014/main" id="{00000000-0008-0000-0800-00001E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81" name="TextBox 1774">
          <a:extLst>
            <a:ext uri="{FF2B5EF4-FFF2-40B4-BE49-F238E27FC236}">
              <a16:creationId xmlns:a16="http://schemas.microsoft.com/office/drawing/2014/main" id="{00000000-0008-0000-0800-00001F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82" name="TextBox 1775">
          <a:extLst>
            <a:ext uri="{FF2B5EF4-FFF2-40B4-BE49-F238E27FC236}">
              <a16:creationId xmlns:a16="http://schemas.microsoft.com/office/drawing/2014/main" id="{00000000-0008-0000-0800-000020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83" name="TextBox 1776">
          <a:extLst>
            <a:ext uri="{FF2B5EF4-FFF2-40B4-BE49-F238E27FC236}">
              <a16:creationId xmlns:a16="http://schemas.microsoft.com/office/drawing/2014/main" id="{00000000-0008-0000-0800-000021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84" name="TextBox 1">
          <a:extLst>
            <a:ext uri="{FF2B5EF4-FFF2-40B4-BE49-F238E27FC236}">
              <a16:creationId xmlns:a16="http://schemas.microsoft.com/office/drawing/2014/main" id="{00000000-0008-0000-0800-000022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85" name="TextBox 1778">
          <a:extLst>
            <a:ext uri="{FF2B5EF4-FFF2-40B4-BE49-F238E27FC236}">
              <a16:creationId xmlns:a16="http://schemas.microsoft.com/office/drawing/2014/main" id="{00000000-0008-0000-0800-000023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86" name="TextBox 1779">
          <a:extLst>
            <a:ext uri="{FF2B5EF4-FFF2-40B4-BE49-F238E27FC236}">
              <a16:creationId xmlns:a16="http://schemas.microsoft.com/office/drawing/2014/main" id="{00000000-0008-0000-0800-000024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87" name="TextBox 1">
          <a:extLst>
            <a:ext uri="{FF2B5EF4-FFF2-40B4-BE49-F238E27FC236}">
              <a16:creationId xmlns:a16="http://schemas.microsoft.com/office/drawing/2014/main" id="{00000000-0008-0000-0800-000025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88" name="TextBox 1781">
          <a:extLst>
            <a:ext uri="{FF2B5EF4-FFF2-40B4-BE49-F238E27FC236}">
              <a16:creationId xmlns:a16="http://schemas.microsoft.com/office/drawing/2014/main" id="{00000000-0008-0000-0800-000026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89" name="TextBox 1782">
          <a:extLst>
            <a:ext uri="{FF2B5EF4-FFF2-40B4-BE49-F238E27FC236}">
              <a16:creationId xmlns:a16="http://schemas.microsoft.com/office/drawing/2014/main" id="{00000000-0008-0000-0800-000027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90" name="TextBox 1783">
          <a:extLst>
            <a:ext uri="{FF2B5EF4-FFF2-40B4-BE49-F238E27FC236}">
              <a16:creationId xmlns:a16="http://schemas.microsoft.com/office/drawing/2014/main" id="{00000000-0008-0000-0800-000028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91" name="TextBox 1784">
          <a:extLst>
            <a:ext uri="{FF2B5EF4-FFF2-40B4-BE49-F238E27FC236}">
              <a16:creationId xmlns:a16="http://schemas.microsoft.com/office/drawing/2014/main" id="{00000000-0008-0000-0800-000029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92" name="TextBox 1">
          <a:extLst>
            <a:ext uri="{FF2B5EF4-FFF2-40B4-BE49-F238E27FC236}">
              <a16:creationId xmlns:a16="http://schemas.microsoft.com/office/drawing/2014/main" id="{00000000-0008-0000-0800-00002A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93" name="TextBox 1786">
          <a:extLst>
            <a:ext uri="{FF2B5EF4-FFF2-40B4-BE49-F238E27FC236}">
              <a16:creationId xmlns:a16="http://schemas.microsoft.com/office/drawing/2014/main" id="{00000000-0008-0000-0800-00002B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94" name="TextBox 1787">
          <a:extLst>
            <a:ext uri="{FF2B5EF4-FFF2-40B4-BE49-F238E27FC236}">
              <a16:creationId xmlns:a16="http://schemas.microsoft.com/office/drawing/2014/main" id="{00000000-0008-0000-0800-00002C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95" name="TextBox 1">
          <a:extLst>
            <a:ext uri="{FF2B5EF4-FFF2-40B4-BE49-F238E27FC236}">
              <a16:creationId xmlns:a16="http://schemas.microsoft.com/office/drawing/2014/main" id="{00000000-0008-0000-0800-00002D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96" name="TextBox 1789">
          <a:extLst>
            <a:ext uri="{FF2B5EF4-FFF2-40B4-BE49-F238E27FC236}">
              <a16:creationId xmlns:a16="http://schemas.microsoft.com/office/drawing/2014/main" id="{00000000-0008-0000-0800-00002E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97" name="TextBox 1790">
          <a:extLst>
            <a:ext uri="{FF2B5EF4-FFF2-40B4-BE49-F238E27FC236}">
              <a16:creationId xmlns:a16="http://schemas.microsoft.com/office/drawing/2014/main" id="{00000000-0008-0000-0800-00002F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98" name="TextBox 1791">
          <a:extLst>
            <a:ext uri="{FF2B5EF4-FFF2-40B4-BE49-F238E27FC236}">
              <a16:creationId xmlns:a16="http://schemas.microsoft.com/office/drawing/2014/main" id="{00000000-0008-0000-0800-000030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899" name="TextBox 1792">
          <a:extLst>
            <a:ext uri="{FF2B5EF4-FFF2-40B4-BE49-F238E27FC236}">
              <a16:creationId xmlns:a16="http://schemas.microsoft.com/office/drawing/2014/main" id="{00000000-0008-0000-0800-000031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900" name="TextBox 1">
          <a:extLst>
            <a:ext uri="{FF2B5EF4-FFF2-40B4-BE49-F238E27FC236}">
              <a16:creationId xmlns:a16="http://schemas.microsoft.com/office/drawing/2014/main" id="{00000000-0008-0000-0800-000032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161925</xdr:rowOff>
    </xdr:from>
    <xdr:ext cx="76200" cy="234389"/>
    <xdr:sp macro="" textlink="">
      <xdr:nvSpPr>
        <xdr:cNvPr id="3901" name="TextBox 1794">
          <a:extLst>
            <a:ext uri="{FF2B5EF4-FFF2-40B4-BE49-F238E27FC236}">
              <a16:creationId xmlns:a16="http://schemas.microsoft.com/office/drawing/2014/main" id="{00000000-0008-0000-0800-000033330000}"/>
            </a:ext>
          </a:extLst>
        </xdr:cNvPr>
        <xdr:cNvSpPr txBox="1">
          <a:spLocks noChangeArrowheads="1"/>
        </xdr:cNvSpPr>
      </xdr:nvSpPr>
      <xdr:spPr bwMode="auto">
        <a:xfrm>
          <a:off x="3695700" y="26069925"/>
          <a:ext cx="76200" cy="234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38100"/>
    <xdr:sp macro="" textlink="">
      <xdr:nvSpPr>
        <xdr:cNvPr id="3902" name="TextBox 1795">
          <a:extLst>
            <a:ext uri="{FF2B5EF4-FFF2-40B4-BE49-F238E27FC236}">
              <a16:creationId xmlns:a16="http://schemas.microsoft.com/office/drawing/2014/main" id="{00000000-0008-0000-0800-000034330000}"/>
            </a:ext>
          </a:extLst>
        </xdr:cNvPr>
        <xdr:cNvSpPr txBox="1">
          <a:spLocks noChangeArrowheads="1"/>
        </xdr:cNvSpPr>
      </xdr:nvSpPr>
      <xdr:spPr bwMode="auto">
        <a:xfrm>
          <a:off x="3695700" y="24955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38100"/>
    <xdr:sp macro="" textlink="">
      <xdr:nvSpPr>
        <xdr:cNvPr id="3903" name="TextBox 1796">
          <a:extLst>
            <a:ext uri="{FF2B5EF4-FFF2-40B4-BE49-F238E27FC236}">
              <a16:creationId xmlns:a16="http://schemas.microsoft.com/office/drawing/2014/main" id="{00000000-0008-0000-0800-000035330000}"/>
            </a:ext>
          </a:extLst>
        </xdr:cNvPr>
        <xdr:cNvSpPr txBox="1">
          <a:spLocks noChangeArrowheads="1"/>
        </xdr:cNvSpPr>
      </xdr:nvSpPr>
      <xdr:spPr bwMode="auto">
        <a:xfrm>
          <a:off x="3695700" y="24955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38100"/>
    <xdr:sp macro="" textlink="">
      <xdr:nvSpPr>
        <xdr:cNvPr id="3904" name="TextBox 1797">
          <a:extLst>
            <a:ext uri="{FF2B5EF4-FFF2-40B4-BE49-F238E27FC236}">
              <a16:creationId xmlns:a16="http://schemas.microsoft.com/office/drawing/2014/main" id="{00000000-0008-0000-0800-000036330000}"/>
            </a:ext>
          </a:extLst>
        </xdr:cNvPr>
        <xdr:cNvSpPr txBox="1">
          <a:spLocks noChangeArrowheads="1"/>
        </xdr:cNvSpPr>
      </xdr:nvSpPr>
      <xdr:spPr bwMode="auto">
        <a:xfrm>
          <a:off x="3695700" y="249555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05" name="TextBox 1798">
          <a:extLst>
            <a:ext uri="{FF2B5EF4-FFF2-40B4-BE49-F238E27FC236}">
              <a16:creationId xmlns:a16="http://schemas.microsoft.com/office/drawing/2014/main" id="{00000000-0008-0000-0800-000037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06" name="TextBox 1">
          <a:extLst>
            <a:ext uri="{FF2B5EF4-FFF2-40B4-BE49-F238E27FC236}">
              <a16:creationId xmlns:a16="http://schemas.microsoft.com/office/drawing/2014/main" id="{00000000-0008-0000-0800-000038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07" name="TextBox 1800">
          <a:extLst>
            <a:ext uri="{FF2B5EF4-FFF2-40B4-BE49-F238E27FC236}">
              <a16:creationId xmlns:a16="http://schemas.microsoft.com/office/drawing/2014/main" id="{00000000-0008-0000-0800-000039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08" name="TextBox 1801">
          <a:extLst>
            <a:ext uri="{FF2B5EF4-FFF2-40B4-BE49-F238E27FC236}">
              <a16:creationId xmlns:a16="http://schemas.microsoft.com/office/drawing/2014/main" id="{00000000-0008-0000-0800-00003A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09" name="TextBox 1802">
          <a:extLst>
            <a:ext uri="{FF2B5EF4-FFF2-40B4-BE49-F238E27FC236}">
              <a16:creationId xmlns:a16="http://schemas.microsoft.com/office/drawing/2014/main" id="{00000000-0008-0000-0800-00003B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10" name="TextBox 1803">
          <a:extLst>
            <a:ext uri="{FF2B5EF4-FFF2-40B4-BE49-F238E27FC236}">
              <a16:creationId xmlns:a16="http://schemas.microsoft.com/office/drawing/2014/main" id="{00000000-0008-0000-0800-00003C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11" name="TextBox 1">
          <a:extLst>
            <a:ext uri="{FF2B5EF4-FFF2-40B4-BE49-F238E27FC236}">
              <a16:creationId xmlns:a16="http://schemas.microsoft.com/office/drawing/2014/main" id="{00000000-0008-0000-0800-00003D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12" name="TextBox 1805">
          <a:extLst>
            <a:ext uri="{FF2B5EF4-FFF2-40B4-BE49-F238E27FC236}">
              <a16:creationId xmlns:a16="http://schemas.microsoft.com/office/drawing/2014/main" id="{00000000-0008-0000-0800-00003E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13" name="TextBox 1806">
          <a:extLst>
            <a:ext uri="{FF2B5EF4-FFF2-40B4-BE49-F238E27FC236}">
              <a16:creationId xmlns:a16="http://schemas.microsoft.com/office/drawing/2014/main" id="{00000000-0008-0000-0800-00003F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14" name="TextBox 1">
          <a:extLst>
            <a:ext uri="{FF2B5EF4-FFF2-40B4-BE49-F238E27FC236}">
              <a16:creationId xmlns:a16="http://schemas.microsoft.com/office/drawing/2014/main" id="{00000000-0008-0000-0800-000040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15" name="TextBox 1808">
          <a:extLst>
            <a:ext uri="{FF2B5EF4-FFF2-40B4-BE49-F238E27FC236}">
              <a16:creationId xmlns:a16="http://schemas.microsoft.com/office/drawing/2014/main" id="{00000000-0008-0000-0800-000041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16" name="TextBox 1809">
          <a:extLst>
            <a:ext uri="{FF2B5EF4-FFF2-40B4-BE49-F238E27FC236}">
              <a16:creationId xmlns:a16="http://schemas.microsoft.com/office/drawing/2014/main" id="{00000000-0008-0000-0800-000042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17" name="TextBox 1810">
          <a:extLst>
            <a:ext uri="{FF2B5EF4-FFF2-40B4-BE49-F238E27FC236}">
              <a16:creationId xmlns:a16="http://schemas.microsoft.com/office/drawing/2014/main" id="{00000000-0008-0000-0800-000043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18" name="TextBox 1811">
          <a:extLst>
            <a:ext uri="{FF2B5EF4-FFF2-40B4-BE49-F238E27FC236}">
              <a16:creationId xmlns:a16="http://schemas.microsoft.com/office/drawing/2014/main" id="{00000000-0008-0000-0800-000044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19" name="TextBox 1">
          <a:extLst>
            <a:ext uri="{FF2B5EF4-FFF2-40B4-BE49-F238E27FC236}">
              <a16:creationId xmlns:a16="http://schemas.microsoft.com/office/drawing/2014/main" id="{00000000-0008-0000-0800-000045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20" name="TextBox 1813">
          <a:extLst>
            <a:ext uri="{FF2B5EF4-FFF2-40B4-BE49-F238E27FC236}">
              <a16:creationId xmlns:a16="http://schemas.microsoft.com/office/drawing/2014/main" id="{00000000-0008-0000-0800-000046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21" name="TextBox 1814">
          <a:extLst>
            <a:ext uri="{FF2B5EF4-FFF2-40B4-BE49-F238E27FC236}">
              <a16:creationId xmlns:a16="http://schemas.microsoft.com/office/drawing/2014/main" id="{00000000-0008-0000-0800-000047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22" name="TextBox 1">
          <a:extLst>
            <a:ext uri="{FF2B5EF4-FFF2-40B4-BE49-F238E27FC236}">
              <a16:creationId xmlns:a16="http://schemas.microsoft.com/office/drawing/2014/main" id="{00000000-0008-0000-0800-000048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23" name="TextBox 1816">
          <a:extLst>
            <a:ext uri="{FF2B5EF4-FFF2-40B4-BE49-F238E27FC236}">
              <a16:creationId xmlns:a16="http://schemas.microsoft.com/office/drawing/2014/main" id="{00000000-0008-0000-0800-000049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24" name="TextBox 1817">
          <a:extLst>
            <a:ext uri="{FF2B5EF4-FFF2-40B4-BE49-F238E27FC236}">
              <a16:creationId xmlns:a16="http://schemas.microsoft.com/office/drawing/2014/main" id="{00000000-0008-0000-0800-00004A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25" name="TextBox 1818">
          <a:extLst>
            <a:ext uri="{FF2B5EF4-FFF2-40B4-BE49-F238E27FC236}">
              <a16:creationId xmlns:a16="http://schemas.microsoft.com/office/drawing/2014/main" id="{00000000-0008-0000-0800-00004B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26" name="TextBox 1819">
          <a:extLst>
            <a:ext uri="{FF2B5EF4-FFF2-40B4-BE49-F238E27FC236}">
              <a16:creationId xmlns:a16="http://schemas.microsoft.com/office/drawing/2014/main" id="{00000000-0008-0000-0800-00004C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27" name="TextBox 1">
          <a:extLst>
            <a:ext uri="{FF2B5EF4-FFF2-40B4-BE49-F238E27FC236}">
              <a16:creationId xmlns:a16="http://schemas.microsoft.com/office/drawing/2014/main" id="{00000000-0008-0000-0800-00004D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38100"/>
    <xdr:sp macro="" textlink="">
      <xdr:nvSpPr>
        <xdr:cNvPr id="3928" name="TextBox 1821">
          <a:extLst>
            <a:ext uri="{FF2B5EF4-FFF2-40B4-BE49-F238E27FC236}">
              <a16:creationId xmlns:a16="http://schemas.microsoft.com/office/drawing/2014/main" id="{00000000-0008-0000-0800-00004E330000}"/>
            </a:ext>
          </a:extLst>
        </xdr:cNvPr>
        <xdr:cNvSpPr txBox="1">
          <a:spLocks noChangeArrowheads="1"/>
        </xdr:cNvSpPr>
      </xdr:nvSpPr>
      <xdr:spPr bwMode="auto">
        <a:xfrm>
          <a:off x="3695700" y="249555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127</xdr:row>
      <xdr:rowOff>0</xdr:rowOff>
    </xdr:from>
    <xdr:ext cx="76200" cy="193675"/>
    <xdr:sp macro="" textlink="">
      <xdr:nvSpPr>
        <xdr:cNvPr id="3929" name="TextBox 2346">
          <a:extLst>
            <a:ext uri="{FF2B5EF4-FFF2-40B4-BE49-F238E27FC236}">
              <a16:creationId xmlns:a16="http://schemas.microsoft.com/office/drawing/2014/main" id="{00000000-0008-0000-0800-00004F330000}"/>
            </a:ext>
          </a:extLst>
        </xdr:cNvPr>
        <xdr:cNvSpPr txBox="1">
          <a:spLocks noChangeArrowheads="1"/>
        </xdr:cNvSpPr>
      </xdr:nvSpPr>
      <xdr:spPr bwMode="auto">
        <a:xfrm>
          <a:off x="1704975" y="24193500"/>
          <a:ext cx="76200"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85725" cy="193675"/>
    <xdr:sp macro="" textlink="">
      <xdr:nvSpPr>
        <xdr:cNvPr id="3930" name="TextBox 2347">
          <a:extLst>
            <a:ext uri="{FF2B5EF4-FFF2-40B4-BE49-F238E27FC236}">
              <a16:creationId xmlns:a16="http://schemas.microsoft.com/office/drawing/2014/main" id="{00000000-0008-0000-0800-000050330000}"/>
            </a:ext>
          </a:extLst>
        </xdr:cNvPr>
        <xdr:cNvSpPr txBox="1">
          <a:spLocks noChangeArrowheads="1"/>
        </xdr:cNvSpPr>
      </xdr:nvSpPr>
      <xdr:spPr bwMode="auto">
        <a:xfrm>
          <a:off x="3695700" y="24193500"/>
          <a:ext cx="85725"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85725" cy="193675"/>
    <xdr:sp macro="" textlink="">
      <xdr:nvSpPr>
        <xdr:cNvPr id="3931" name="TextBox 2348">
          <a:extLst>
            <a:ext uri="{FF2B5EF4-FFF2-40B4-BE49-F238E27FC236}">
              <a16:creationId xmlns:a16="http://schemas.microsoft.com/office/drawing/2014/main" id="{00000000-0008-0000-0800-000051330000}"/>
            </a:ext>
          </a:extLst>
        </xdr:cNvPr>
        <xdr:cNvSpPr txBox="1">
          <a:spLocks noChangeArrowheads="1"/>
        </xdr:cNvSpPr>
      </xdr:nvSpPr>
      <xdr:spPr bwMode="auto">
        <a:xfrm>
          <a:off x="3695700" y="24193500"/>
          <a:ext cx="85725"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85725" cy="193675"/>
    <xdr:sp macro="" textlink="">
      <xdr:nvSpPr>
        <xdr:cNvPr id="3932" name="TextBox 2349">
          <a:extLst>
            <a:ext uri="{FF2B5EF4-FFF2-40B4-BE49-F238E27FC236}">
              <a16:creationId xmlns:a16="http://schemas.microsoft.com/office/drawing/2014/main" id="{00000000-0008-0000-0800-000052330000}"/>
            </a:ext>
          </a:extLst>
        </xdr:cNvPr>
        <xdr:cNvSpPr txBox="1">
          <a:spLocks noChangeArrowheads="1"/>
        </xdr:cNvSpPr>
      </xdr:nvSpPr>
      <xdr:spPr bwMode="auto">
        <a:xfrm>
          <a:off x="3695700" y="24193500"/>
          <a:ext cx="85725"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193675"/>
    <xdr:sp macro="" textlink="">
      <xdr:nvSpPr>
        <xdr:cNvPr id="3933" name="TextBox 2350">
          <a:extLst>
            <a:ext uri="{FF2B5EF4-FFF2-40B4-BE49-F238E27FC236}">
              <a16:creationId xmlns:a16="http://schemas.microsoft.com/office/drawing/2014/main" id="{00000000-0008-0000-0800-000053330000}"/>
            </a:ext>
          </a:extLst>
        </xdr:cNvPr>
        <xdr:cNvSpPr txBox="1">
          <a:spLocks noChangeArrowheads="1"/>
        </xdr:cNvSpPr>
      </xdr:nvSpPr>
      <xdr:spPr bwMode="auto">
        <a:xfrm>
          <a:off x="3695700" y="24193500"/>
          <a:ext cx="76200"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47625"/>
    <xdr:sp macro="" textlink="">
      <xdr:nvSpPr>
        <xdr:cNvPr id="3934" name="TextBox 4332">
          <a:extLst>
            <a:ext uri="{FF2B5EF4-FFF2-40B4-BE49-F238E27FC236}">
              <a16:creationId xmlns:a16="http://schemas.microsoft.com/office/drawing/2014/main" id="{00000000-0008-0000-0800-000054330000}"/>
            </a:ext>
          </a:extLst>
        </xdr:cNvPr>
        <xdr:cNvSpPr txBox="1">
          <a:spLocks noChangeArrowheads="1"/>
        </xdr:cNvSpPr>
      </xdr:nvSpPr>
      <xdr:spPr bwMode="auto">
        <a:xfrm>
          <a:off x="3695700" y="249555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47625"/>
    <xdr:sp macro="" textlink="">
      <xdr:nvSpPr>
        <xdr:cNvPr id="3935" name="TextBox 4333">
          <a:extLst>
            <a:ext uri="{FF2B5EF4-FFF2-40B4-BE49-F238E27FC236}">
              <a16:creationId xmlns:a16="http://schemas.microsoft.com/office/drawing/2014/main" id="{00000000-0008-0000-0800-000055330000}"/>
            </a:ext>
          </a:extLst>
        </xdr:cNvPr>
        <xdr:cNvSpPr txBox="1">
          <a:spLocks noChangeArrowheads="1"/>
        </xdr:cNvSpPr>
      </xdr:nvSpPr>
      <xdr:spPr bwMode="auto">
        <a:xfrm>
          <a:off x="3695700" y="249555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47625"/>
    <xdr:sp macro="" textlink="">
      <xdr:nvSpPr>
        <xdr:cNvPr id="3936" name="TextBox 4334">
          <a:extLst>
            <a:ext uri="{FF2B5EF4-FFF2-40B4-BE49-F238E27FC236}">
              <a16:creationId xmlns:a16="http://schemas.microsoft.com/office/drawing/2014/main" id="{00000000-0008-0000-0800-000056330000}"/>
            </a:ext>
          </a:extLst>
        </xdr:cNvPr>
        <xdr:cNvSpPr txBox="1">
          <a:spLocks noChangeArrowheads="1"/>
        </xdr:cNvSpPr>
      </xdr:nvSpPr>
      <xdr:spPr bwMode="auto">
        <a:xfrm>
          <a:off x="3695700" y="249555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37" name="TextBox 4335">
          <a:extLst>
            <a:ext uri="{FF2B5EF4-FFF2-40B4-BE49-F238E27FC236}">
              <a16:creationId xmlns:a16="http://schemas.microsoft.com/office/drawing/2014/main" id="{00000000-0008-0000-0800-000057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38" name="TextBox 1">
          <a:extLst>
            <a:ext uri="{FF2B5EF4-FFF2-40B4-BE49-F238E27FC236}">
              <a16:creationId xmlns:a16="http://schemas.microsoft.com/office/drawing/2014/main" id="{00000000-0008-0000-0800-000058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39" name="TextBox 4337">
          <a:extLst>
            <a:ext uri="{FF2B5EF4-FFF2-40B4-BE49-F238E27FC236}">
              <a16:creationId xmlns:a16="http://schemas.microsoft.com/office/drawing/2014/main" id="{00000000-0008-0000-0800-000059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40" name="TextBox 4338">
          <a:extLst>
            <a:ext uri="{FF2B5EF4-FFF2-40B4-BE49-F238E27FC236}">
              <a16:creationId xmlns:a16="http://schemas.microsoft.com/office/drawing/2014/main" id="{00000000-0008-0000-0800-00005A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41" name="TextBox 4339">
          <a:extLst>
            <a:ext uri="{FF2B5EF4-FFF2-40B4-BE49-F238E27FC236}">
              <a16:creationId xmlns:a16="http://schemas.microsoft.com/office/drawing/2014/main" id="{00000000-0008-0000-0800-00005B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42" name="TextBox 4340">
          <a:extLst>
            <a:ext uri="{FF2B5EF4-FFF2-40B4-BE49-F238E27FC236}">
              <a16:creationId xmlns:a16="http://schemas.microsoft.com/office/drawing/2014/main" id="{00000000-0008-0000-0800-00005C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43" name="TextBox 1">
          <a:extLst>
            <a:ext uri="{FF2B5EF4-FFF2-40B4-BE49-F238E27FC236}">
              <a16:creationId xmlns:a16="http://schemas.microsoft.com/office/drawing/2014/main" id="{00000000-0008-0000-0800-00005D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44" name="TextBox 4342">
          <a:extLst>
            <a:ext uri="{FF2B5EF4-FFF2-40B4-BE49-F238E27FC236}">
              <a16:creationId xmlns:a16="http://schemas.microsoft.com/office/drawing/2014/main" id="{00000000-0008-0000-0800-00005E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45" name="TextBox 4343">
          <a:extLst>
            <a:ext uri="{FF2B5EF4-FFF2-40B4-BE49-F238E27FC236}">
              <a16:creationId xmlns:a16="http://schemas.microsoft.com/office/drawing/2014/main" id="{00000000-0008-0000-0800-00005F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46" name="TextBox 1">
          <a:extLst>
            <a:ext uri="{FF2B5EF4-FFF2-40B4-BE49-F238E27FC236}">
              <a16:creationId xmlns:a16="http://schemas.microsoft.com/office/drawing/2014/main" id="{00000000-0008-0000-0800-000060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47" name="TextBox 4345">
          <a:extLst>
            <a:ext uri="{FF2B5EF4-FFF2-40B4-BE49-F238E27FC236}">
              <a16:creationId xmlns:a16="http://schemas.microsoft.com/office/drawing/2014/main" id="{00000000-0008-0000-0800-000061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48" name="TextBox 4346">
          <a:extLst>
            <a:ext uri="{FF2B5EF4-FFF2-40B4-BE49-F238E27FC236}">
              <a16:creationId xmlns:a16="http://schemas.microsoft.com/office/drawing/2014/main" id="{00000000-0008-0000-0800-000062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49" name="TextBox 4347">
          <a:extLst>
            <a:ext uri="{FF2B5EF4-FFF2-40B4-BE49-F238E27FC236}">
              <a16:creationId xmlns:a16="http://schemas.microsoft.com/office/drawing/2014/main" id="{00000000-0008-0000-0800-000063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50" name="TextBox 4348">
          <a:extLst>
            <a:ext uri="{FF2B5EF4-FFF2-40B4-BE49-F238E27FC236}">
              <a16:creationId xmlns:a16="http://schemas.microsoft.com/office/drawing/2014/main" id="{00000000-0008-0000-0800-000064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51" name="TextBox 1">
          <a:extLst>
            <a:ext uri="{FF2B5EF4-FFF2-40B4-BE49-F238E27FC236}">
              <a16:creationId xmlns:a16="http://schemas.microsoft.com/office/drawing/2014/main" id="{00000000-0008-0000-0800-000065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52" name="TextBox 4350">
          <a:extLst>
            <a:ext uri="{FF2B5EF4-FFF2-40B4-BE49-F238E27FC236}">
              <a16:creationId xmlns:a16="http://schemas.microsoft.com/office/drawing/2014/main" id="{00000000-0008-0000-0800-000066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53" name="TextBox 4351">
          <a:extLst>
            <a:ext uri="{FF2B5EF4-FFF2-40B4-BE49-F238E27FC236}">
              <a16:creationId xmlns:a16="http://schemas.microsoft.com/office/drawing/2014/main" id="{00000000-0008-0000-0800-000067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54" name="TextBox 1">
          <a:extLst>
            <a:ext uri="{FF2B5EF4-FFF2-40B4-BE49-F238E27FC236}">
              <a16:creationId xmlns:a16="http://schemas.microsoft.com/office/drawing/2014/main" id="{00000000-0008-0000-0800-000068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55" name="TextBox 4353">
          <a:extLst>
            <a:ext uri="{FF2B5EF4-FFF2-40B4-BE49-F238E27FC236}">
              <a16:creationId xmlns:a16="http://schemas.microsoft.com/office/drawing/2014/main" id="{00000000-0008-0000-0800-000069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56" name="TextBox 4354">
          <a:extLst>
            <a:ext uri="{FF2B5EF4-FFF2-40B4-BE49-F238E27FC236}">
              <a16:creationId xmlns:a16="http://schemas.microsoft.com/office/drawing/2014/main" id="{00000000-0008-0000-0800-00006A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57" name="TextBox 4355">
          <a:extLst>
            <a:ext uri="{FF2B5EF4-FFF2-40B4-BE49-F238E27FC236}">
              <a16:creationId xmlns:a16="http://schemas.microsoft.com/office/drawing/2014/main" id="{00000000-0008-0000-0800-00006B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58" name="TextBox 4356">
          <a:extLst>
            <a:ext uri="{FF2B5EF4-FFF2-40B4-BE49-F238E27FC236}">
              <a16:creationId xmlns:a16="http://schemas.microsoft.com/office/drawing/2014/main" id="{00000000-0008-0000-0800-00006C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59" name="TextBox 1">
          <a:extLst>
            <a:ext uri="{FF2B5EF4-FFF2-40B4-BE49-F238E27FC236}">
              <a16:creationId xmlns:a16="http://schemas.microsoft.com/office/drawing/2014/main" id="{00000000-0008-0000-0800-00006D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47625"/>
    <xdr:sp macro="" textlink="">
      <xdr:nvSpPr>
        <xdr:cNvPr id="3960" name="TextBox 4358">
          <a:extLst>
            <a:ext uri="{FF2B5EF4-FFF2-40B4-BE49-F238E27FC236}">
              <a16:creationId xmlns:a16="http://schemas.microsoft.com/office/drawing/2014/main" id="{00000000-0008-0000-0800-00006E330000}"/>
            </a:ext>
          </a:extLst>
        </xdr:cNvPr>
        <xdr:cNvSpPr txBox="1">
          <a:spLocks noChangeArrowheads="1"/>
        </xdr:cNvSpPr>
      </xdr:nvSpPr>
      <xdr:spPr bwMode="auto">
        <a:xfrm>
          <a:off x="3695700"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161925"/>
    <xdr:sp macro="" textlink="">
      <xdr:nvSpPr>
        <xdr:cNvPr id="3961" name="TextBox 1633">
          <a:extLst>
            <a:ext uri="{FF2B5EF4-FFF2-40B4-BE49-F238E27FC236}">
              <a16:creationId xmlns:a16="http://schemas.microsoft.com/office/drawing/2014/main" id="{00000000-0008-0000-0800-00006F330000}"/>
            </a:ext>
          </a:extLst>
        </xdr:cNvPr>
        <xdr:cNvSpPr txBox="1">
          <a:spLocks noChangeArrowheads="1"/>
        </xdr:cNvSpPr>
      </xdr:nvSpPr>
      <xdr:spPr bwMode="auto">
        <a:xfrm>
          <a:off x="3695700" y="249555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161925"/>
    <xdr:sp macro="" textlink="">
      <xdr:nvSpPr>
        <xdr:cNvPr id="3962" name="TextBox 1634">
          <a:extLst>
            <a:ext uri="{FF2B5EF4-FFF2-40B4-BE49-F238E27FC236}">
              <a16:creationId xmlns:a16="http://schemas.microsoft.com/office/drawing/2014/main" id="{00000000-0008-0000-0800-000070330000}"/>
            </a:ext>
          </a:extLst>
        </xdr:cNvPr>
        <xdr:cNvSpPr txBox="1">
          <a:spLocks noChangeArrowheads="1"/>
        </xdr:cNvSpPr>
      </xdr:nvSpPr>
      <xdr:spPr bwMode="auto">
        <a:xfrm>
          <a:off x="3695700" y="249555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133350" cy="161925"/>
    <xdr:sp macro="" textlink="">
      <xdr:nvSpPr>
        <xdr:cNvPr id="3963" name="TextBox 1635">
          <a:extLst>
            <a:ext uri="{FF2B5EF4-FFF2-40B4-BE49-F238E27FC236}">
              <a16:creationId xmlns:a16="http://schemas.microsoft.com/office/drawing/2014/main" id="{00000000-0008-0000-0800-000071330000}"/>
            </a:ext>
          </a:extLst>
        </xdr:cNvPr>
        <xdr:cNvSpPr txBox="1">
          <a:spLocks noChangeArrowheads="1"/>
        </xdr:cNvSpPr>
      </xdr:nvSpPr>
      <xdr:spPr bwMode="auto">
        <a:xfrm>
          <a:off x="3695700" y="249555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64" name="TextBox 1636">
          <a:extLst>
            <a:ext uri="{FF2B5EF4-FFF2-40B4-BE49-F238E27FC236}">
              <a16:creationId xmlns:a16="http://schemas.microsoft.com/office/drawing/2014/main" id="{00000000-0008-0000-0800-000072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65" name="TextBox 1">
          <a:extLst>
            <a:ext uri="{FF2B5EF4-FFF2-40B4-BE49-F238E27FC236}">
              <a16:creationId xmlns:a16="http://schemas.microsoft.com/office/drawing/2014/main" id="{00000000-0008-0000-0800-000073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66" name="TextBox 1638">
          <a:extLst>
            <a:ext uri="{FF2B5EF4-FFF2-40B4-BE49-F238E27FC236}">
              <a16:creationId xmlns:a16="http://schemas.microsoft.com/office/drawing/2014/main" id="{00000000-0008-0000-0800-000074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67" name="TextBox 1639">
          <a:extLst>
            <a:ext uri="{FF2B5EF4-FFF2-40B4-BE49-F238E27FC236}">
              <a16:creationId xmlns:a16="http://schemas.microsoft.com/office/drawing/2014/main" id="{00000000-0008-0000-0800-000075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68" name="TextBox 1640">
          <a:extLst>
            <a:ext uri="{FF2B5EF4-FFF2-40B4-BE49-F238E27FC236}">
              <a16:creationId xmlns:a16="http://schemas.microsoft.com/office/drawing/2014/main" id="{00000000-0008-0000-0800-000076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69" name="TextBox 1641">
          <a:extLst>
            <a:ext uri="{FF2B5EF4-FFF2-40B4-BE49-F238E27FC236}">
              <a16:creationId xmlns:a16="http://schemas.microsoft.com/office/drawing/2014/main" id="{00000000-0008-0000-0800-000077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70" name="TextBox 1">
          <a:extLst>
            <a:ext uri="{FF2B5EF4-FFF2-40B4-BE49-F238E27FC236}">
              <a16:creationId xmlns:a16="http://schemas.microsoft.com/office/drawing/2014/main" id="{00000000-0008-0000-0800-000078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71" name="TextBox 1643">
          <a:extLst>
            <a:ext uri="{FF2B5EF4-FFF2-40B4-BE49-F238E27FC236}">
              <a16:creationId xmlns:a16="http://schemas.microsoft.com/office/drawing/2014/main" id="{00000000-0008-0000-0800-000079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72" name="TextBox 1644">
          <a:extLst>
            <a:ext uri="{FF2B5EF4-FFF2-40B4-BE49-F238E27FC236}">
              <a16:creationId xmlns:a16="http://schemas.microsoft.com/office/drawing/2014/main" id="{00000000-0008-0000-0800-00007A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73" name="TextBox 1">
          <a:extLst>
            <a:ext uri="{FF2B5EF4-FFF2-40B4-BE49-F238E27FC236}">
              <a16:creationId xmlns:a16="http://schemas.microsoft.com/office/drawing/2014/main" id="{00000000-0008-0000-0800-00007B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74" name="TextBox 1646">
          <a:extLst>
            <a:ext uri="{FF2B5EF4-FFF2-40B4-BE49-F238E27FC236}">
              <a16:creationId xmlns:a16="http://schemas.microsoft.com/office/drawing/2014/main" id="{00000000-0008-0000-0800-00007C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75" name="TextBox 1647">
          <a:extLst>
            <a:ext uri="{FF2B5EF4-FFF2-40B4-BE49-F238E27FC236}">
              <a16:creationId xmlns:a16="http://schemas.microsoft.com/office/drawing/2014/main" id="{00000000-0008-0000-0800-00007D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76" name="TextBox 1648">
          <a:extLst>
            <a:ext uri="{FF2B5EF4-FFF2-40B4-BE49-F238E27FC236}">
              <a16:creationId xmlns:a16="http://schemas.microsoft.com/office/drawing/2014/main" id="{00000000-0008-0000-0800-00007E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77" name="TextBox 1649">
          <a:extLst>
            <a:ext uri="{FF2B5EF4-FFF2-40B4-BE49-F238E27FC236}">
              <a16:creationId xmlns:a16="http://schemas.microsoft.com/office/drawing/2014/main" id="{00000000-0008-0000-0800-00007F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78" name="TextBox 1">
          <a:extLst>
            <a:ext uri="{FF2B5EF4-FFF2-40B4-BE49-F238E27FC236}">
              <a16:creationId xmlns:a16="http://schemas.microsoft.com/office/drawing/2014/main" id="{00000000-0008-0000-0800-000080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79" name="TextBox 1651">
          <a:extLst>
            <a:ext uri="{FF2B5EF4-FFF2-40B4-BE49-F238E27FC236}">
              <a16:creationId xmlns:a16="http://schemas.microsoft.com/office/drawing/2014/main" id="{00000000-0008-0000-0800-000081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80" name="TextBox 1652">
          <a:extLst>
            <a:ext uri="{FF2B5EF4-FFF2-40B4-BE49-F238E27FC236}">
              <a16:creationId xmlns:a16="http://schemas.microsoft.com/office/drawing/2014/main" id="{00000000-0008-0000-0800-000082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81" name="TextBox 1">
          <a:extLst>
            <a:ext uri="{FF2B5EF4-FFF2-40B4-BE49-F238E27FC236}">
              <a16:creationId xmlns:a16="http://schemas.microsoft.com/office/drawing/2014/main" id="{00000000-0008-0000-0800-000083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82" name="TextBox 1654">
          <a:extLst>
            <a:ext uri="{FF2B5EF4-FFF2-40B4-BE49-F238E27FC236}">
              <a16:creationId xmlns:a16="http://schemas.microsoft.com/office/drawing/2014/main" id="{00000000-0008-0000-0800-000084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83" name="TextBox 1655">
          <a:extLst>
            <a:ext uri="{FF2B5EF4-FFF2-40B4-BE49-F238E27FC236}">
              <a16:creationId xmlns:a16="http://schemas.microsoft.com/office/drawing/2014/main" id="{00000000-0008-0000-0800-000085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84" name="TextBox 1656">
          <a:extLst>
            <a:ext uri="{FF2B5EF4-FFF2-40B4-BE49-F238E27FC236}">
              <a16:creationId xmlns:a16="http://schemas.microsoft.com/office/drawing/2014/main" id="{00000000-0008-0000-0800-000086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131</xdr:row>
      <xdr:rowOff>0</xdr:rowOff>
    </xdr:from>
    <xdr:ext cx="76200" cy="161925"/>
    <xdr:sp macro="" textlink="">
      <xdr:nvSpPr>
        <xdr:cNvPr id="3985" name="TextBox 1657">
          <a:extLst>
            <a:ext uri="{FF2B5EF4-FFF2-40B4-BE49-F238E27FC236}">
              <a16:creationId xmlns:a16="http://schemas.microsoft.com/office/drawing/2014/main" id="{00000000-0008-0000-0800-000087330000}"/>
            </a:ext>
          </a:extLst>
        </xdr:cNvPr>
        <xdr:cNvSpPr txBox="1">
          <a:spLocks noChangeArrowheads="1"/>
        </xdr:cNvSpPr>
      </xdr:nvSpPr>
      <xdr:spPr bwMode="auto">
        <a:xfrm>
          <a:off x="36957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47625</xdr:colOff>
      <xdr:row>132</xdr:row>
      <xdr:rowOff>161925</xdr:rowOff>
    </xdr:from>
    <xdr:ext cx="79188" cy="161925"/>
    <xdr:sp macro="" textlink="">
      <xdr:nvSpPr>
        <xdr:cNvPr id="3986" name="TextBox 1">
          <a:extLst>
            <a:ext uri="{FF2B5EF4-FFF2-40B4-BE49-F238E27FC236}">
              <a16:creationId xmlns:a16="http://schemas.microsoft.com/office/drawing/2014/main" id="{00000000-0008-0000-0800-000088330000}"/>
            </a:ext>
          </a:extLst>
        </xdr:cNvPr>
        <xdr:cNvSpPr txBox="1">
          <a:spLocks noChangeArrowheads="1"/>
        </xdr:cNvSpPr>
      </xdr:nvSpPr>
      <xdr:spPr bwMode="auto">
        <a:xfrm>
          <a:off x="3705225" y="25307925"/>
          <a:ext cx="7918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514350</xdr:colOff>
      <xdr:row>133</xdr:row>
      <xdr:rowOff>57150</xdr:rowOff>
    </xdr:from>
    <xdr:ext cx="79188" cy="161925"/>
    <xdr:sp macro="" textlink="">
      <xdr:nvSpPr>
        <xdr:cNvPr id="3987" name="TextBox 1659">
          <a:extLst>
            <a:ext uri="{FF2B5EF4-FFF2-40B4-BE49-F238E27FC236}">
              <a16:creationId xmlns:a16="http://schemas.microsoft.com/office/drawing/2014/main" id="{00000000-0008-0000-0800-000089330000}"/>
            </a:ext>
          </a:extLst>
        </xdr:cNvPr>
        <xdr:cNvSpPr txBox="1">
          <a:spLocks noChangeArrowheads="1"/>
        </xdr:cNvSpPr>
      </xdr:nvSpPr>
      <xdr:spPr bwMode="auto">
        <a:xfrm>
          <a:off x="2343150" y="25393650"/>
          <a:ext cx="7918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3988" name="TextBox 5343">
          <a:extLst>
            <a:ext uri="{FF2B5EF4-FFF2-40B4-BE49-F238E27FC236}">
              <a16:creationId xmlns:a16="http://schemas.microsoft.com/office/drawing/2014/main" id="{00000000-0008-0000-0800-00008A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3989" name="TextBox 5344">
          <a:extLst>
            <a:ext uri="{FF2B5EF4-FFF2-40B4-BE49-F238E27FC236}">
              <a16:creationId xmlns:a16="http://schemas.microsoft.com/office/drawing/2014/main" id="{00000000-0008-0000-0800-00008B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3990" name="TextBox 5345">
          <a:extLst>
            <a:ext uri="{FF2B5EF4-FFF2-40B4-BE49-F238E27FC236}">
              <a16:creationId xmlns:a16="http://schemas.microsoft.com/office/drawing/2014/main" id="{00000000-0008-0000-0800-00008C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3991" name="TextBox 5346">
          <a:extLst>
            <a:ext uri="{FF2B5EF4-FFF2-40B4-BE49-F238E27FC236}">
              <a16:creationId xmlns:a16="http://schemas.microsoft.com/office/drawing/2014/main" id="{00000000-0008-0000-0800-00008D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3992" name="TextBox 5347">
          <a:extLst>
            <a:ext uri="{FF2B5EF4-FFF2-40B4-BE49-F238E27FC236}">
              <a16:creationId xmlns:a16="http://schemas.microsoft.com/office/drawing/2014/main" id="{00000000-0008-0000-0800-00008E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3993" name="TextBox 5348">
          <a:extLst>
            <a:ext uri="{FF2B5EF4-FFF2-40B4-BE49-F238E27FC236}">
              <a16:creationId xmlns:a16="http://schemas.microsoft.com/office/drawing/2014/main" id="{00000000-0008-0000-0800-00008F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3994" name="TextBox 5349">
          <a:extLst>
            <a:ext uri="{FF2B5EF4-FFF2-40B4-BE49-F238E27FC236}">
              <a16:creationId xmlns:a16="http://schemas.microsoft.com/office/drawing/2014/main" id="{00000000-0008-0000-0800-000090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3995" name="TextBox 5350">
          <a:extLst>
            <a:ext uri="{FF2B5EF4-FFF2-40B4-BE49-F238E27FC236}">
              <a16:creationId xmlns:a16="http://schemas.microsoft.com/office/drawing/2014/main" id="{00000000-0008-0000-0800-000091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3996" name="TextBox 5351">
          <a:extLst>
            <a:ext uri="{FF2B5EF4-FFF2-40B4-BE49-F238E27FC236}">
              <a16:creationId xmlns:a16="http://schemas.microsoft.com/office/drawing/2014/main" id="{00000000-0008-0000-0800-000092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3997" name="TextBox 5352">
          <a:extLst>
            <a:ext uri="{FF2B5EF4-FFF2-40B4-BE49-F238E27FC236}">
              <a16:creationId xmlns:a16="http://schemas.microsoft.com/office/drawing/2014/main" id="{00000000-0008-0000-0800-000093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3998" name="TextBox 5353">
          <a:extLst>
            <a:ext uri="{FF2B5EF4-FFF2-40B4-BE49-F238E27FC236}">
              <a16:creationId xmlns:a16="http://schemas.microsoft.com/office/drawing/2014/main" id="{00000000-0008-0000-0800-000094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3999" name="TextBox 5354">
          <a:extLst>
            <a:ext uri="{FF2B5EF4-FFF2-40B4-BE49-F238E27FC236}">
              <a16:creationId xmlns:a16="http://schemas.microsoft.com/office/drawing/2014/main" id="{00000000-0008-0000-0800-000095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00" name="TextBox 4679">
          <a:extLst>
            <a:ext uri="{FF2B5EF4-FFF2-40B4-BE49-F238E27FC236}">
              <a16:creationId xmlns:a16="http://schemas.microsoft.com/office/drawing/2014/main" id="{00000000-0008-0000-0800-000096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01" name="TextBox 4680">
          <a:extLst>
            <a:ext uri="{FF2B5EF4-FFF2-40B4-BE49-F238E27FC236}">
              <a16:creationId xmlns:a16="http://schemas.microsoft.com/office/drawing/2014/main" id="{00000000-0008-0000-0800-000097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02" name="TextBox 4681">
          <a:extLst>
            <a:ext uri="{FF2B5EF4-FFF2-40B4-BE49-F238E27FC236}">
              <a16:creationId xmlns:a16="http://schemas.microsoft.com/office/drawing/2014/main" id="{00000000-0008-0000-0800-000098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03" name="TextBox 4682">
          <a:extLst>
            <a:ext uri="{FF2B5EF4-FFF2-40B4-BE49-F238E27FC236}">
              <a16:creationId xmlns:a16="http://schemas.microsoft.com/office/drawing/2014/main" id="{00000000-0008-0000-0800-000099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04" name="TextBox 4683">
          <a:extLst>
            <a:ext uri="{FF2B5EF4-FFF2-40B4-BE49-F238E27FC236}">
              <a16:creationId xmlns:a16="http://schemas.microsoft.com/office/drawing/2014/main" id="{00000000-0008-0000-0800-00009A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05" name="TextBox 4684">
          <a:extLst>
            <a:ext uri="{FF2B5EF4-FFF2-40B4-BE49-F238E27FC236}">
              <a16:creationId xmlns:a16="http://schemas.microsoft.com/office/drawing/2014/main" id="{00000000-0008-0000-0800-00009B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06" name="TextBox 4685">
          <a:extLst>
            <a:ext uri="{FF2B5EF4-FFF2-40B4-BE49-F238E27FC236}">
              <a16:creationId xmlns:a16="http://schemas.microsoft.com/office/drawing/2014/main" id="{00000000-0008-0000-0800-00009C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07" name="TextBox 4686">
          <a:extLst>
            <a:ext uri="{FF2B5EF4-FFF2-40B4-BE49-F238E27FC236}">
              <a16:creationId xmlns:a16="http://schemas.microsoft.com/office/drawing/2014/main" id="{00000000-0008-0000-0800-00009D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08" name="TextBox 4687">
          <a:extLst>
            <a:ext uri="{FF2B5EF4-FFF2-40B4-BE49-F238E27FC236}">
              <a16:creationId xmlns:a16="http://schemas.microsoft.com/office/drawing/2014/main" id="{00000000-0008-0000-0800-00009E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09" name="TextBox 4688">
          <a:extLst>
            <a:ext uri="{FF2B5EF4-FFF2-40B4-BE49-F238E27FC236}">
              <a16:creationId xmlns:a16="http://schemas.microsoft.com/office/drawing/2014/main" id="{00000000-0008-0000-0800-00009F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10" name="TextBox 4689">
          <a:extLst>
            <a:ext uri="{FF2B5EF4-FFF2-40B4-BE49-F238E27FC236}">
              <a16:creationId xmlns:a16="http://schemas.microsoft.com/office/drawing/2014/main" id="{00000000-0008-0000-0800-0000A0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11" name="TextBox 4690">
          <a:extLst>
            <a:ext uri="{FF2B5EF4-FFF2-40B4-BE49-F238E27FC236}">
              <a16:creationId xmlns:a16="http://schemas.microsoft.com/office/drawing/2014/main" id="{00000000-0008-0000-0800-0000A1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12" name="TextBox 4637">
          <a:extLst>
            <a:ext uri="{FF2B5EF4-FFF2-40B4-BE49-F238E27FC236}">
              <a16:creationId xmlns:a16="http://schemas.microsoft.com/office/drawing/2014/main" id="{00000000-0008-0000-0800-0000A2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13" name="TextBox 4638">
          <a:extLst>
            <a:ext uri="{FF2B5EF4-FFF2-40B4-BE49-F238E27FC236}">
              <a16:creationId xmlns:a16="http://schemas.microsoft.com/office/drawing/2014/main" id="{00000000-0008-0000-0800-0000A3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14" name="TextBox 4639">
          <a:extLst>
            <a:ext uri="{FF2B5EF4-FFF2-40B4-BE49-F238E27FC236}">
              <a16:creationId xmlns:a16="http://schemas.microsoft.com/office/drawing/2014/main" id="{00000000-0008-0000-0800-0000A4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15" name="TextBox 4640">
          <a:extLst>
            <a:ext uri="{FF2B5EF4-FFF2-40B4-BE49-F238E27FC236}">
              <a16:creationId xmlns:a16="http://schemas.microsoft.com/office/drawing/2014/main" id="{00000000-0008-0000-0800-0000A5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16" name="TextBox 4641">
          <a:extLst>
            <a:ext uri="{FF2B5EF4-FFF2-40B4-BE49-F238E27FC236}">
              <a16:creationId xmlns:a16="http://schemas.microsoft.com/office/drawing/2014/main" id="{00000000-0008-0000-0800-0000A6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17" name="TextBox 4642">
          <a:extLst>
            <a:ext uri="{FF2B5EF4-FFF2-40B4-BE49-F238E27FC236}">
              <a16:creationId xmlns:a16="http://schemas.microsoft.com/office/drawing/2014/main" id="{00000000-0008-0000-0800-0000A7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18" name="TextBox 4643">
          <a:extLst>
            <a:ext uri="{FF2B5EF4-FFF2-40B4-BE49-F238E27FC236}">
              <a16:creationId xmlns:a16="http://schemas.microsoft.com/office/drawing/2014/main" id="{00000000-0008-0000-0800-0000A8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19" name="TextBox 4644">
          <a:extLst>
            <a:ext uri="{FF2B5EF4-FFF2-40B4-BE49-F238E27FC236}">
              <a16:creationId xmlns:a16="http://schemas.microsoft.com/office/drawing/2014/main" id="{00000000-0008-0000-0800-0000A9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20" name="TextBox 4645">
          <a:extLst>
            <a:ext uri="{FF2B5EF4-FFF2-40B4-BE49-F238E27FC236}">
              <a16:creationId xmlns:a16="http://schemas.microsoft.com/office/drawing/2014/main" id="{00000000-0008-0000-0800-0000AA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21" name="TextBox 4646">
          <a:extLst>
            <a:ext uri="{FF2B5EF4-FFF2-40B4-BE49-F238E27FC236}">
              <a16:creationId xmlns:a16="http://schemas.microsoft.com/office/drawing/2014/main" id="{00000000-0008-0000-0800-0000AB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22" name="TextBox 4647">
          <a:extLst>
            <a:ext uri="{FF2B5EF4-FFF2-40B4-BE49-F238E27FC236}">
              <a16:creationId xmlns:a16="http://schemas.microsoft.com/office/drawing/2014/main" id="{00000000-0008-0000-0800-0000AC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23" name="TextBox 4648">
          <a:extLst>
            <a:ext uri="{FF2B5EF4-FFF2-40B4-BE49-F238E27FC236}">
              <a16:creationId xmlns:a16="http://schemas.microsoft.com/office/drawing/2014/main" id="{00000000-0008-0000-0800-0000AD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4024" name="TextBox 5379">
          <a:extLst>
            <a:ext uri="{FF2B5EF4-FFF2-40B4-BE49-F238E27FC236}">
              <a16:creationId xmlns:a16="http://schemas.microsoft.com/office/drawing/2014/main" id="{00000000-0008-0000-0800-0000AE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4025" name="TextBox 5380">
          <a:extLst>
            <a:ext uri="{FF2B5EF4-FFF2-40B4-BE49-F238E27FC236}">
              <a16:creationId xmlns:a16="http://schemas.microsoft.com/office/drawing/2014/main" id="{00000000-0008-0000-0800-0000AF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4026" name="TextBox 5381">
          <a:extLst>
            <a:ext uri="{FF2B5EF4-FFF2-40B4-BE49-F238E27FC236}">
              <a16:creationId xmlns:a16="http://schemas.microsoft.com/office/drawing/2014/main" id="{00000000-0008-0000-0800-0000B0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4027" name="TextBox 5382">
          <a:extLst>
            <a:ext uri="{FF2B5EF4-FFF2-40B4-BE49-F238E27FC236}">
              <a16:creationId xmlns:a16="http://schemas.microsoft.com/office/drawing/2014/main" id="{00000000-0008-0000-0800-0000B1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4028" name="TextBox 5383">
          <a:extLst>
            <a:ext uri="{FF2B5EF4-FFF2-40B4-BE49-F238E27FC236}">
              <a16:creationId xmlns:a16="http://schemas.microsoft.com/office/drawing/2014/main" id="{00000000-0008-0000-0800-0000B2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186765"/>
    <xdr:sp macro="" textlink="">
      <xdr:nvSpPr>
        <xdr:cNvPr id="4029" name="TextBox 5384">
          <a:extLst>
            <a:ext uri="{FF2B5EF4-FFF2-40B4-BE49-F238E27FC236}">
              <a16:creationId xmlns:a16="http://schemas.microsoft.com/office/drawing/2014/main" id="{00000000-0008-0000-0800-0000B3330000}"/>
            </a:ext>
          </a:extLst>
        </xdr:cNvPr>
        <xdr:cNvSpPr txBox="1">
          <a:spLocks noChangeArrowheads="1"/>
        </xdr:cNvSpPr>
      </xdr:nvSpPr>
      <xdr:spPr bwMode="auto">
        <a:xfrm>
          <a:off x="3695700" y="18488025"/>
          <a:ext cx="85725"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4030" name="TextBox 5385">
          <a:extLst>
            <a:ext uri="{FF2B5EF4-FFF2-40B4-BE49-F238E27FC236}">
              <a16:creationId xmlns:a16="http://schemas.microsoft.com/office/drawing/2014/main" id="{00000000-0008-0000-0800-0000B4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4031" name="TextBox 5386">
          <a:extLst>
            <a:ext uri="{FF2B5EF4-FFF2-40B4-BE49-F238E27FC236}">
              <a16:creationId xmlns:a16="http://schemas.microsoft.com/office/drawing/2014/main" id="{00000000-0008-0000-0800-0000B5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4032" name="TextBox 5387">
          <a:extLst>
            <a:ext uri="{FF2B5EF4-FFF2-40B4-BE49-F238E27FC236}">
              <a16:creationId xmlns:a16="http://schemas.microsoft.com/office/drawing/2014/main" id="{00000000-0008-0000-0800-0000B6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4033" name="TextBox 5388">
          <a:extLst>
            <a:ext uri="{FF2B5EF4-FFF2-40B4-BE49-F238E27FC236}">
              <a16:creationId xmlns:a16="http://schemas.microsoft.com/office/drawing/2014/main" id="{00000000-0008-0000-0800-0000B7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4034" name="TextBox 5389">
          <a:extLst>
            <a:ext uri="{FF2B5EF4-FFF2-40B4-BE49-F238E27FC236}">
              <a16:creationId xmlns:a16="http://schemas.microsoft.com/office/drawing/2014/main" id="{00000000-0008-0000-0800-0000B8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85725" cy="9525"/>
    <xdr:sp macro="" textlink="">
      <xdr:nvSpPr>
        <xdr:cNvPr id="4035" name="TextBox 5390">
          <a:extLst>
            <a:ext uri="{FF2B5EF4-FFF2-40B4-BE49-F238E27FC236}">
              <a16:creationId xmlns:a16="http://schemas.microsoft.com/office/drawing/2014/main" id="{00000000-0008-0000-0800-0000B9330000}"/>
            </a:ext>
          </a:extLst>
        </xdr:cNvPr>
        <xdr:cNvSpPr txBox="1">
          <a:spLocks noChangeArrowheads="1"/>
        </xdr:cNvSpPr>
      </xdr:nvSpPr>
      <xdr:spPr bwMode="auto">
        <a:xfrm>
          <a:off x="3695700" y="18488025"/>
          <a:ext cx="85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36" name="TextBox 4679">
          <a:extLst>
            <a:ext uri="{FF2B5EF4-FFF2-40B4-BE49-F238E27FC236}">
              <a16:creationId xmlns:a16="http://schemas.microsoft.com/office/drawing/2014/main" id="{00000000-0008-0000-0800-0000BA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37" name="TextBox 4680">
          <a:extLst>
            <a:ext uri="{FF2B5EF4-FFF2-40B4-BE49-F238E27FC236}">
              <a16:creationId xmlns:a16="http://schemas.microsoft.com/office/drawing/2014/main" id="{00000000-0008-0000-0800-0000BB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38" name="TextBox 4681">
          <a:extLst>
            <a:ext uri="{FF2B5EF4-FFF2-40B4-BE49-F238E27FC236}">
              <a16:creationId xmlns:a16="http://schemas.microsoft.com/office/drawing/2014/main" id="{00000000-0008-0000-0800-0000BC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39" name="TextBox 4682">
          <a:extLst>
            <a:ext uri="{FF2B5EF4-FFF2-40B4-BE49-F238E27FC236}">
              <a16:creationId xmlns:a16="http://schemas.microsoft.com/office/drawing/2014/main" id="{00000000-0008-0000-0800-0000BD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40" name="TextBox 4683">
          <a:extLst>
            <a:ext uri="{FF2B5EF4-FFF2-40B4-BE49-F238E27FC236}">
              <a16:creationId xmlns:a16="http://schemas.microsoft.com/office/drawing/2014/main" id="{00000000-0008-0000-0800-0000BE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41" name="TextBox 4684">
          <a:extLst>
            <a:ext uri="{FF2B5EF4-FFF2-40B4-BE49-F238E27FC236}">
              <a16:creationId xmlns:a16="http://schemas.microsoft.com/office/drawing/2014/main" id="{00000000-0008-0000-0800-0000BF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42" name="TextBox 4685">
          <a:extLst>
            <a:ext uri="{FF2B5EF4-FFF2-40B4-BE49-F238E27FC236}">
              <a16:creationId xmlns:a16="http://schemas.microsoft.com/office/drawing/2014/main" id="{00000000-0008-0000-0800-0000C0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43" name="TextBox 4686">
          <a:extLst>
            <a:ext uri="{FF2B5EF4-FFF2-40B4-BE49-F238E27FC236}">
              <a16:creationId xmlns:a16="http://schemas.microsoft.com/office/drawing/2014/main" id="{00000000-0008-0000-0800-0000C1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44" name="TextBox 4687">
          <a:extLst>
            <a:ext uri="{FF2B5EF4-FFF2-40B4-BE49-F238E27FC236}">
              <a16:creationId xmlns:a16="http://schemas.microsoft.com/office/drawing/2014/main" id="{00000000-0008-0000-0800-0000C2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45" name="TextBox 4688">
          <a:extLst>
            <a:ext uri="{FF2B5EF4-FFF2-40B4-BE49-F238E27FC236}">
              <a16:creationId xmlns:a16="http://schemas.microsoft.com/office/drawing/2014/main" id="{00000000-0008-0000-0800-0000C3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46" name="TextBox 4689">
          <a:extLst>
            <a:ext uri="{FF2B5EF4-FFF2-40B4-BE49-F238E27FC236}">
              <a16:creationId xmlns:a16="http://schemas.microsoft.com/office/drawing/2014/main" id="{00000000-0008-0000-0800-0000C4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47" name="TextBox 4690">
          <a:extLst>
            <a:ext uri="{FF2B5EF4-FFF2-40B4-BE49-F238E27FC236}">
              <a16:creationId xmlns:a16="http://schemas.microsoft.com/office/drawing/2014/main" id="{00000000-0008-0000-0800-0000C5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48" name="TextBox 4637">
          <a:extLst>
            <a:ext uri="{FF2B5EF4-FFF2-40B4-BE49-F238E27FC236}">
              <a16:creationId xmlns:a16="http://schemas.microsoft.com/office/drawing/2014/main" id="{00000000-0008-0000-0800-0000C6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49" name="TextBox 4638">
          <a:extLst>
            <a:ext uri="{FF2B5EF4-FFF2-40B4-BE49-F238E27FC236}">
              <a16:creationId xmlns:a16="http://schemas.microsoft.com/office/drawing/2014/main" id="{00000000-0008-0000-0800-0000C7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50" name="TextBox 4639">
          <a:extLst>
            <a:ext uri="{FF2B5EF4-FFF2-40B4-BE49-F238E27FC236}">
              <a16:creationId xmlns:a16="http://schemas.microsoft.com/office/drawing/2014/main" id="{00000000-0008-0000-0800-0000C8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51" name="TextBox 4640">
          <a:extLst>
            <a:ext uri="{FF2B5EF4-FFF2-40B4-BE49-F238E27FC236}">
              <a16:creationId xmlns:a16="http://schemas.microsoft.com/office/drawing/2014/main" id="{00000000-0008-0000-0800-0000C9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52" name="TextBox 4641">
          <a:extLst>
            <a:ext uri="{FF2B5EF4-FFF2-40B4-BE49-F238E27FC236}">
              <a16:creationId xmlns:a16="http://schemas.microsoft.com/office/drawing/2014/main" id="{00000000-0008-0000-0800-0000CA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186765"/>
    <xdr:sp macro="" textlink="">
      <xdr:nvSpPr>
        <xdr:cNvPr id="4053" name="TextBox 4642">
          <a:extLst>
            <a:ext uri="{FF2B5EF4-FFF2-40B4-BE49-F238E27FC236}">
              <a16:creationId xmlns:a16="http://schemas.microsoft.com/office/drawing/2014/main" id="{00000000-0008-0000-0800-0000CB330000}"/>
            </a:ext>
          </a:extLst>
        </xdr:cNvPr>
        <xdr:cNvSpPr txBox="1">
          <a:spLocks noChangeArrowheads="1"/>
        </xdr:cNvSpPr>
      </xdr:nvSpPr>
      <xdr:spPr bwMode="auto">
        <a:xfrm>
          <a:off x="3695700" y="18488025"/>
          <a:ext cx="57150" cy="18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54" name="TextBox 4643">
          <a:extLst>
            <a:ext uri="{FF2B5EF4-FFF2-40B4-BE49-F238E27FC236}">
              <a16:creationId xmlns:a16="http://schemas.microsoft.com/office/drawing/2014/main" id="{00000000-0008-0000-0800-0000CC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55" name="TextBox 4644">
          <a:extLst>
            <a:ext uri="{FF2B5EF4-FFF2-40B4-BE49-F238E27FC236}">
              <a16:creationId xmlns:a16="http://schemas.microsoft.com/office/drawing/2014/main" id="{00000000-0008-0000-0800-0000CD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56" name="TextBox 4645">
          <a:extLst>
            <a:ext uri="{FF2B5EF4-FFF2-40B4-BE49-F238E27FC236}">
              <a16:creationId xmlns:a16="http://schemas.microsoft.com/office/drawing/2014/main" id="{00000000-0008-0000-0800-0000CE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57" name="TextBox 4646">
          <a:extLst>
            <a:ext uri="{FF2B5EF4-FFF2-40B4-BE49-F238E27FC236}">
              <a16:creationId xmlns:a16="http://schemas.microsoft.com/office/drawing/2014/main" id="{00000000-0008-0000-0800-0000CF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58" name="TextBox 4647">
          <a:extLst>
            <a:ext uri="{FF2B5EF4-FFF2-40B4-BE49-F238E27FC236}">
              <a16:creationId xmlns:a16="http://schemas.microsoft.com/office/drawing/2014/main" id="{00000000-0008-0000-0800-0000D0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97</xdr:row>
      <xdr:rowOff>9525</xdr:rowOff>
    </xdr:from>
    <xdr:ext cx="57150" cy="9525"/>
    <xdr:sp macro="" textlink="">
      <xdr:nvSpPr>
        <xdr:cNvPr id="4059" name="TextBox 4648">
          <a:extLst>
            <a:ext uri="{FF2B5EF4-FFF2-40B4-BE49-F238E27FC236}">
              <a16:creationId xmlns:a16="http://schemas.microsoft.com/office/drawing/2014/main" id="{00000000-0008-0000-0800-0000D1330000}"/>
            </a:ext>
          </a:extLst>
        </xdr:cNvPr>
        <xdr:cNvSpPr txBox="1">
          <a:spLocks noChangeArrowheads="1"/>
        </xdr:cNvSpPr>
      </xdr:nvSpPr>
      <xdr:spPr bwMode="auto">
        <a:xfrm>
          <a:off x="3695700" y="184880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60" name="TextBox 678">
          <a:extLst>
            <a:ext uri="{FF2B5EF4-FFF2-40B4-BE49-F238E27FC236}">
              <a16:creationId xmlns:a16="http://schemas.microsoft.com/office/drawing/2014/main" id="{00000000-0008-0000-0800-0000D2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61" name="TextBox 1">
          <a:extLst>
            <a:ext uri="{FF2B5EF4-FFF2-40B4-BE49-F238E27FC236}">
              <a16:creationId xmlns:a16="http://schemas.microsoft.com/office/drawing/2014/main" id="{00000000-0008-0000-0800-0000D3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62" name="TextBox 680">
          <a:extLst>
            <a:ext uri="{FF2B5EF4-FFF2-40B4-BE49-F238E27FC236}">
              <a16:creationId xmlns:a16="http://schemas.microsoft.com/office/drawing/2014/main" id="{00000000-0008-0000-0800-0000D4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63" name="TextBox 681">
          <a:extLst>
            <a:ext uri="{FF2B5EF4-FFF2-40B4-BE49-F238E27FC236}">
              <a16:creationId xmlns:a16="http://schemas.microsoft.com/office/drawing/2014/main" id="{00000000-0008-0000-0800-0000D5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64" name="TextBox 682">
          <a:extLst>
            <a:ext uri="{FF2B5EF4-FFF2-40B4-BE49-F238E27FC236}">
              <a16:creationId xmlns:a16="http://schemas.microsoft.com/office/drawing/2014/main" id="{00000000-0008-0000-0800-0000D6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65" name="TextBox 683">
          <a:extLst>
            <a:ext uri="{FF2B5EF4-FFF2-40B4-BE49-F238E27FC236}">
              <a16:creationId xmlns:a16="http://schemas.microsoft.com/office/drawing/2014/main" id="{00000000-0008-0000-0800-0000D7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66" name="TextBox 1">
          <a:extLst>
            <a:ext uri="{FF2B5EF4-FFF2-40B4-BE49-F238E27FC236}">
              <a16:creationId xmlns:a16="http://schemas.microsoft.com/office/drawing/2014/main" id="{00000000-0008-0000-0800-0000D8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67" name="TextBox 685">
          <a:extLst>
            <a:ext uri="{FF2B5EF4-FFF2-40B4-BE49-F238E27FC236}">
              <a16:creationId xmlns:a16="http://schemas.microsoft.com/office/drawing/2014/main" id="{00000000-0008-0000-0800-0000D9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68" name="TextBox 686">
          <a:extLst>
            <a:ext uri="{FF2B5EF4-FFF2-40B4-BE49-F238E27FC236}">
              <a16:creationId xmlns:a16="http://schemas.microsoft.com/office/drawing/2014/main" id="{00000000-0008-0000-0800-0000DA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69" name="TextBox 1">
          <a:extLst>
            <a:ext uri="{FF2B5EF4-FFF2-40B4-BE49-F238E27FC236}">
              <a16:creationId xmlns:a16="http://schemas.microsoft.com/office/drawing/2014/main" id="{00000000-0008-0000-0800-0000DB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70" name="TextBox 688">
          <a:extLst>
            <a:ext uri="{FF2B5EF4-FFF2-40B4-BE49-F238E27FC236}">
              <a16:creationId xmlns:a16="http://schemas.microsoft.com/office/drawing/2014/main" id="{00000000-0008-0000-0800-0000DC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71" name="TextBox 689">
          <a:extLst>
            <a:ext uri="{FF2B5EF4-FFF2-40B4-BE49-F238E27FC236}">
              <a16:creationId xmlns:a16="http://schemas.microsoft.com/office/drawing/2014/main" id="{00000000-0008-0000-0800-0000DD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72" name="TextBox 690">
          <a:extLst>
            <a:ext uri="{FF2B5EF4-FFF2-40B4-BE49-F238E27FC236}">
              <a16:creationId xmlns:a16="http://schemas.microsoft.com/office/drawing/2014/main" id="{00000000-0008-0000-0800-0000DE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73" name="TextBox 691">
          <a:extLst>
            <a:ext uri="{FF2B5EF4-FFF2-40B4-BE49-F238E27FC236}">
              <a16:creationId xmlns:a16="http://schemas.microsoft.com/office/drawing/2014/main" id="{00000000-0008-0000-0800-0000DF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74" name="TextBox 1">
          <a:extLst>
            <a:ext uri="{FF2B5EF4-FFF2-40B4-BE49-F238E27FC236}">
              <a16:creationId xmlns:a16="http://schemas.microsoft.com/office/drawing/2014/main" id="{00000000-0008-0000-0800-0000E0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75" name="TextBox 693">
          <a:extLst>
            <a:ext uri="{FF2B5EF4-FFF2-40B4-BE49-F238E27FC236}">
              <a16:creationId xmlns:a16="http://schemas.microsoft.com/office/drawing/2014/main" id="{00000000-0008-0000-0800-0000E1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76" name="TextBox 694">
          <a:extLst>
            <a:ext uri="{FF2B5EF4-FFF2-40B4-BE49-F238E27FC236}">
              <a16:creationId xmlns:a16="http://schemas.microsoft.com/office/drawing/2014/main" id="{00000000-0008-0000-0800-0000E2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77" name="TextBox 1">
          <a:extLst>
            <a:ext uri="{FF2B5EF4-FFF2-40B4-BE49-F238E27FC236}">
              <a16:creationId xmlns:a16="http://schemas.microsoft.com/office/drawing/2014/main" id="{00000000-0008-0000-0800-0000E3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78" name="TextBox 696">
          <a:extLst>
            <a:ext uri="{FF2B5EF4-FFF2-40B4-BE49-F238E27FC236}">
              <a16:creationId xmlns:a16="http://schemas.microsoft.com/office/drawing/2014/main" id="{00000000-0008-0000-0800-0000E4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79" name="TextBox 697">
          <a:extLst>
            <a:ext uri="{FF2B5EF4-FFF2-40B4-BE49-F238E27FC236}">
              <a16:creationId xmlns:a16="http://schemas.microsoft.com/office/drawing/2014/main" id="{00000000-0008-0000-0800-0000E5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80" name="TextBox 698">
          <a:extLst>
            <a:ext uri="{FF2B5EF4-FFF2-40B4-BE49-F238E27FC236}">
              <a16:creationId xmlns:a16="http://schemas.microsoft.com/office/drawing/2014/main" id="{00000000-0008-0000-0800-0000E6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81" name="TextBox 699">
          <a:extLst>
            <a:ext uri="{FF2B5EF4-FFF2-40B4-BE49-F238E27FC236}">
              <a16:creationId xmlns:a16="http://schemas.microsoft.com/office/drawing/2014/main" id="{00000000-0008-0000-0800-0000E7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82" name="TextBox 1">
          <a:extLst>
            <a:ext uri="{FF2B5EF4-FFF2-40B4-BE49-F238E27FC236}">
              <a16:creationId xmlns:a16="http://schemas.microsoft.com/office/drawing/2014/main" id="{00000000-0008-0000-0800-0000E8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83" name="TextBox 701">
          <a:extLst>
            <a:ext uri="{FF2B5EF4-FFF2-40B4-BE49-F238E27FC236}">
              <a16:creationId xmlns:a16="http://schemas.microsoft.com/office/drawing/2014/main" id="{00000000-0008-0000-0800-0000E9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84" name="TextBox 702">
          <a:extLst>
            <a:ext uri="{FF2B5EF4-FFF2-40B4-BE49-F238E27FC236}">
              <a16:creationId xmlns:a16="http://schemas.microsoft.com/office/drawing/2014/main" id="{00000000-0008-0000-0800-0000EA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85" name="TextBox 1">
          <a:extLst>
            <a:ext uri="{FF2B5EF4-FFF2-40B4-BE49-F238E27FC236}">
              <a16:creationId xmlns:a16="http://schemas.microsoft.com/office/drawing/2014/main" id="{00000000-0008-0000-0800-0000EB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86" name="TextBox 704">
          <a:extLst>
            <a:ext uri="{FF2B5EF4-FFF2-40B4-BE49-F238E27FC236}">
              <a16:creationId xmlns:a16="http://schemas.microsoft.com/office/drawing/2014/main" id="{00000000-0008-0000-0800-0000EC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87" name="TextBox 705">
          <a:extLst>
            <a:ext uri="{FF2B5EF4-FFF2-40B4-BE49-F238E27FC236}">
              <a16:creationId xmlns:a16="http://schemas.microsoft.com/office/drawing/2014/main" id="{00000000-0008-0000-0800-0000ED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88" name="TextBox 706">
          <a:extLst>
            <a:ext uri="{FF2B5EF4-FFF2-40B4-BE49-F238E27FC236}">
              <a16:creationId xmlns:a16="http://schemas.microsoft.com/office/drawing/2014/main" id="{00000000-0008-0000-0800-0000EE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89" name="TextBox 707">
          <a:extLst>
            <a:ext uri="{FF2B5EF4-FFF2-40B4-BE49-F238E27FC236}">
              <a16:creationId xmlns:a16="http://schemas.microsoft.com/office/drawing/2014/main" id="{00000000-0008-0000-0800-0000EF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90" name="TextBox 1">
          <a:extLst>
            <a:ext uri="{FF2B5EF4-FFF2-40B4-BE49-F238E27FC236}">
              <a16:creationId xmlns:a16="http://schemas.microsoft.com/office/drawing/2014/main" id="{00000000-0008-0000-0800-0000F0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91" name="TextBox 709">
          <a:extLst>
            <a:ext uri="{FF2B5EF4-FFF2-40B4-BE49-F238E27FC236}">
              <a16:creationId xmlns:a16="http://schemas.microsoft.com/office/drawing/2014/main" id="{00000000-0008-0000-0800-0000F1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92" name="TextBox 710">
          <a:extLst>
            <a:ext uri="{FF2B5EF4-FFF2-40B4-BE49-F238E27FC236}">
              <a16:creationId xmlns:a16="http://schemas.microsoft.com/office/drawing/2014/main" id="{00000000-0008-0000-0800-0000F2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93" name="TextBox 1">
          <a:extLst>
            <a:ext uri="{FF2B5EF4-FFF2-40B4-BE49-F238E27FC236}">
              <a16:creationId xmlns:a16="http://schemas.microsoft.com/office/drawing/2014/main" id="{00000000-0008-0000-0800-0000F3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94" name="TextBox 712">
          <a:extLst>
            <a:ext uri="{FF2B5EF4-FFF2-40B4-BE49-F238E27FC236}">
              <a16:creationId xmlns:a16="http://schemas.microsoft.com/office/drawing/2014/main" id="{00000000-0008-0000-0800-0000F4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95" name="TextBox 713">
          <a:extLst>
            <a:ext uri="{FF2B5EF4-FFF2-40B4-BE49-F238E27FC236}">
              <a16:creationId xmlns:a16="http://schemas.microsoft.com/office/drawing/2014/main" id="{00000000-0008-0000-0800-0000F5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96" name="TextBox 714">
          <a:extLst>
            <a:ext uri="{FF2B5EF4-FFF2-40B4-BE49-F238E27FC236}">
              <a16:creationId xmlns:a16="http://schemas.microsoft.com/office/drawing/2014/main" id="{00000000-0008-0000-0800-0000F6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97" name="TextBox 715">
          <a:extLst>
            <a:ext uri="{FF2B5EF4-FFF2-40B4-BE49-F238E27FC236}">
              <a16:creationId xmlns:a16="http://schemas.microsoft.com/office/drawing/2014/main" id="{00000000-0008-0000-0800-0000F7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98" name="TextBox 1">
          <a:extLst>
            <a:ext uri="{FF2B5EF4-FFF2-40B4-BE49-F238E27FC236}">
              <a16:creationId xmlns:a16="http://schemas.microsoft.com/office/drawing/2014/main" id="{00000000-0008-0000-0800-0000F8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099" name="TextBox 717">
          <a:extLst>
            <a:ext uri="{FF2B5EF4-FFF2-40B4-BE49-F238E27FC236}">
              <a16:creationId xmlns:a16="http://schemas.microsoft.com/office/drawing/2014/main" id="{00000000-0008-0000-0800-0000F9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00" name="TextBox 718">
          <a:extLst>
            <a:ext uri="{FF2B5EF4-FFF2-40B4-BE49-F238E27FC236}">
              <a16:creationId xmlns:a16="http://schemas.microsoft.com/office/drawing/2014/main" id="{00000000-0008-0000-0800-0000FA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01" name="TextBox 1">
          <a:extLst>
            <a:ext uri="{FF2B5EF4-FFF2-40B4-BE49-F238E27FC236}">
              <a16:creationId xmlns:a16="http://schemas.microsoft.com/office/drawing/2014/main" id="{00000000-0008-0000-0800-0000FB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02" name="TextBox 720">
          <a:extLst>
            <a:ext uri="{FF2B5EF4-FFF2-40B4-BE49-F238E27FC236}">
              <a16:creationId xmlns:a16="http://schemas.microsoft.com/office/drawing/2014/main" id="{00000000-0008-0000-0800-0000FC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03" name="TextBox 721">
          <a:extLst>
            <a:ext uri="{FF2B5EF4-FFF2-40B4-BE49-F238E27FC236}">
              <a16:creationId xmlns:a16="http://schemas.microsoft.com/office/drawing/2014/main" id="{00000000-0008-0000-0800-0000FD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04" name="TextBox 722">
          <a:extLst>
            <a:ext uri="{FF2B5EF4-FFF2-40B4-BE49-F238E27FC236}">
              <a16:creationId xmlns:a16="http://schemas.microsoft.com/office/drawing/2014/main" id="{00000000-0008-0000-0800-0000FE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05" name="TextBox 723">
          <a:extLst>
            <a:ext uri="{FF2B5EF4-FFF2-40B4-BE49-F238E27FC236}">
              <a16:creationId xmlns:a16="http://schemas.microsoft.com/office/drawing/2014/main" id="{00000000-0008-0000-0800-0000FF33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06" name="TextBox 1">
          <a:extLst>
            <a:ext uri="{FF2B5EF4-FFF2-40B4-BE49-F238E27FC236}">
              <a16:creationId xmlns:a16="http://schemas.microsoft.com/office/drawing/2014/main" id="{00000000-0008-0000-0800-000000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07" name="TextBox 725">
          <a:extLst>
            <a:ext uri="{FF2B5EF4-FFF2-40B4-BE49-F238E27FC236}">
              <a16:creationId xmlns:a16="http://schemas.microsoft.com/office/drawing/2014/main" id="{00000000-0008-0000-0800-000001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08" name="TextBox 412">
          <a:extLst>
            <a:ext uri="{FF2B5EF4-FFF2-40B4-BE49-F238E27FC236}">
              <a16:creationId xmlns:a16="http://schemas.microsoft.com/office/drawing/2014/main" id="{00000000-0008-0000-0800-000002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09" name="TextBox 1">
          <a:extLst>
            <a:ext uri="{FF2B5EF4-FFF2-40B4-BE49-F238E27FC236}">
              <a16:creationId xmlns:a16="http://schemas.microsoft.com/office/drawing/2014/main" id="{00000000-0008-0000-0800-000003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10" name="TextBox 414">
          <a:extLst>
            <a:ext uri="{FF2B5EF4-FFF2-40B4-BE49-F238E27FC236}">
              <a16:creationId xmlns:a16="http://schemas.microsoft.com/office/drawing/2014/main" id="{00000000-0008-0000-0800-000004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11" name="TextBox 415">
          <a:extLst>
            <a:ext uri="{FF2B5EF4-FFF2-40B4-BE49-F238E27FC236}">
              <a16:creationId xmlns:a16="http://schemas.microsoft.com/office/drawing/2014/main" id="{00000000-0008-0000-0800-000005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12" name="TextBox 416">
          <a:extLst>
            <a:ext uri="{FF2B5EF4-FFF2-40B4-BE49-F238E27FC236}">
              <a16:creationId xmlns:a16="http://schemas.microsoft.com/office/drawing/2014/main" id="{00000000-0008-0000-0800-000006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13" name="TextBox 417">
          <a:extLst>
            <a:ext uri="{FF2B5EF4-FFF2-40B4-BE49-F238E27FC236}">
              <a16:creationId xmlns:a16="http://schemas.microsoft.com/office/drawing/2014/main" id="{00000000-0008-0000-0800-000007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14" name="TextBox 1">
          <a:extLst>
            <a:ext uri="{FF2B5EF4-FFF2-40B4-BE49-F238E27FC236}">
              <a16:creationId xmlns:a16="http://schemas.microsoft.com/office/drawing/2014/main" id="{00000000-0008-0000-0800-000008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15" name="TextBox 419">
          <a:extLst>
            <a:ext uri="{FF2B5EF4-FFF2-40B4-BE49-F238E27FC236}">
              <a16:creationId xmlns:a16="http://schemas.microsoft.com/office/drawing/2014/main" id="{00000000-0008-0000-0800-000009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16" name="TextBox 420">
          <a:extLst>
            <a:ext uri="{FF2B5EF4-FFF2-40B4-BE49-F238E27FC236}">
              <a16:creationId xmlns:a16="http://schemas.microsoft.com/office/drawing/2014/main" id="{00000000-0008-0000-0800-00000A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17" name="TextBox 1">
          <a:extLst>
            <a:ext uri="{FF2B5EF4-FFF2-40B4-BE49-F238E27FC236}">
              <a16:creationId xmlns:a16="http://schemas.microsoft.com/office/drawing/2014/main" id="{00000000-0008-0000-0800-00000B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18" name="TextBox 422">
          <a:extLst>
            <a:ext uri="{FF2B5EF4-FFF2-40B4-BE49-F238E27FC236}">
              <a16:creationId xmlns:a16="http://schemas.microsoft.com/office/drawing/2014/main" id="{00000000-0008-0000-0800-00000C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19" name="TextBox 423">
          <a:extLst>
            <a:ext uri="{FF2B5EF4-FFF2-40B4-BE49-F238E27FC236}">
              <a16:creationId xmlns:a16="http://schemas.microsoft.com/office/drawing/2014/main" id="{00000000-0008-0000-0800-00000D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20" name="TextBox 424">
          <a:extLst>
            <a:ext uri="{FF2B5EF4-FFF2-40B4-BE49-F238E27FC236}">
              <a16:creationId xmlns:a16="http://schemas.microsoft.com/office/drawing/2014/main" id="{00000000-0008-0000-0800-00000E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21" name="TextBox 425">
          <a:extLst>
            <a:ext uri="{FF2B5EF4-FFF2-40B4-BE49-F238E27FC236}">
              <a16:creationId xmlns:a16="http://schemas.microsoft.com/office/drawing/2014/main" id="{00000000-0008-0000-0800-00000F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22" name="TextBox 1">
          <a:extLst>
            <a:ext uri="{FF2B5EF4-FFF2-40B4-BE49-F238E27FC236}">
              <a16:creationId xmlns:a16="http://schemas.microsoft.com/office/drawing/2014/main" id="{00000000-0008-0000-0800-000010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23" name="TextBox 427">
          <a:extLst>
            <a:ext uri="{FF2B5EF4-FFF2-40B4-BE49-F238E27FC236}">
              <a16:creationId xmlns:a16="http://schemas.microsoft.com/office/drawing/2014/main" id="{00000000-0008-0000-0800-000011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24" name="TextBox 428">
          <a:extLst>
            <a:ext uri="{FF2B5EF4-FFF2-40B4-BE49-F238E27FC236}">
              <a16:creationId xmlns:a16="http://schemas.microsoft.com/office/drawing/2014/main" id="{00000000-0008-0000-0800-000012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25" name="TextBox 1">
          <a:extLst>
            <a:ext uri="{FF2B5EF4-FFF2-40B4-BE49-F238E27FC236}">
              <a16:creationId xmlns:a16="http://schemas.microsoft.com/office/drawing/2014/main" id="{00000000-0008-0000-0800-000013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26" name="TextBox 430">
          <a:extLst>
            <a:ext uri="{FF2B5EF4-FFF2-40B4-BE49-F238E27FC236}">
              <a16:creationId xmlns:a16="http://schemas.microsoft.com/office/drawing/2014/main" id="{00000000-0008-0000-0800-000014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27" name="TextBox 431">
          <a:extLst>
            <a:ext uri="{FF2B5EF4-FFF2-40B4-BE49-F238E27FC236}">
              <a16:creationId xmlns:a16="http://schemas.microsoft.com/office/drawing/2014/main" id="{00000000-0008-0000-0800-000015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28" name="TextBox 432">
          <a:extLst>
            <a:ext uri="{FF2B5EF4-FFF2-40B4-BE49-F238E27FC236}">
              <a16:creationId xmlns:a16="http://schemas.microsoft.com/office/drawing/2014/main" id="{00000000-0008-0000-0800-000016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29" name="TextBox 433">
          <a:extLst>
            <a:ext uri="{FF2B5EF4-FFF2-40B4-BE49-F238E27FC236}">
              <a16:creationId xmlns:a16="http://schemas.microsoft.com/office/drawing/2014/main" id="{00000000-0008-0000-0800-000017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30" name="TextBox 1">
          <a:extLst>
            <a:ext uri="{FF2B5EF4-FFF2-40B4-BE49-F238E27FC236}">
              <a16:creationId xmlns:a16="http://schemas.microsoft.com/office/drawing/2014/main" id="{00000000-0008-0000-0800-000018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76200"/>
    <xdr:sp macro="" textlink="">
      <xdr:nvSpPr>
        <xdr:cNvPr id="4131" name="TextBox 435">
          <a:extLst>
            <a:ext uri="{FF2B5EF4-FFF2-40B4-BE49-F238E27FC236}">
              <a16:creationId xmlns:a16="http://schemas.microsoft.com/office/drawing/2014/main" id="{00000000-0008-0000-0800-000019340000}"/>
            </a:ext>
          </a:extLst>
        </xdr:cNvPr>
        <xdr:cNvSpPr txBox="1">
          <a:spLocks noChangeArrowheads="1"/>
        </xdr:cNvSpPr>
      </xdr:nvSpPr>
      <xdr:spPr bwMode="auto">
        <a:xfrm>
          <a:off x="3695700" y="24193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32" name="TextBox 399">
          <a:extLst>
            <a:ext uri="{FF2B5EF4-FFF2-40B4-BE49-F238E27FC236}">
              <a16:creationId xmlns:a16="http://schemas.microsoft.com/office/drawing/2014/main" id="{00000000-0008-0000-0800-00001A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33" name="TextBox 400">
          <a:extLst>
            <a:ext uri="{FF2B5EF4-FFF2-40B4-BE49-F238E27FC236}">
              <a16:creationId xmlns:a16="http://schemas.microsoft.com/office/drawing/2014/main" id="{00000000-0008-0000-0800-00001B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34" name="TextBox 401">
          <a:extLst>
            <a:ext uri="{FF2B5EF4-FFF2-40B4-BE49-F238E27FC236}">
              <a16:creationId xmlns:a16="http://schemas.microsoft.com/office/drawing/2014/main" id="{00000000-0008-0000-0800-00001C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35" name="TextBox 402">
          <a:extLst>
            <a:ext uri="{FF2B5EF4-FFF2-40B4-BE49-F238E27FC236}">
              <a16:creationId xmlns:a16="http://schemas.microsoft.com/office/drawing/2014/main" id="{00000000-0008-0000-0800-00001D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36" name="TextBox 403">
          <a:extLst>
            <a:ext uri="{FF2B5EF4-FFF2-40B4-BE49-F238E27FC236}">
              <a16:creationId xmlns:a16="http://schemas.microsoft.com/office/drawing/2014/main" id="{00000000-0008-0000-0800-00001E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37" name="TextBox 404">
          <a:extLst>
            <a:ext uri="{FF2B5EF4-FFF2-40B4-BE49-F238E27FC236}">
              <a16:creationId xmlns:a16="http://schemas.microsoft.com/office/drawing/2014/main" id="{00000000-0008-0000-0800-00001F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38" name="TextBox 406">
          <a:extLst>
            <a:ext uri="{FF2B5EF4-FFF2-40B4-BE49-F238E27FC236}">
              <a16:creationId xmlns:a16="http://schemas.microsoft.com/office/drawing/2014/main" id="{00000000-0008-0000-0800-000020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39" name="TextBox 407">
          <a:extLst>
            <a:ext uri="{FF2B5EF4-FFF2-40B4-BE49-F238E27FC236}">
              <a16:creationId xmlns:a16="http://schemas.microsoft.com/office/drawing/2014/main" id="{00000000-0008-0000-0800-000021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40" name="TextBox 408">
          <a:extLst>
            <a:ext uri="{FF2B5EF4-FFF2-40B4-BE49-F238E27FC236}">
              <a16:creationId xmlns:a16="http://schemas.microsoft.com/office/drawing/2014/main" id="{00000000-0008-0000-0800-000022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41" name="TextBox 409">
          <a:extLst>
            <a:ext uri="{FF2B5EF4-FFF2-40B4-BE49-F238E27FC236}">
              <a16:creationId xmlns:a16="http://schemas.microsoft.com/office/drawing/2014/main" id="{00000000-0008-0000-0800-000023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42" name="TextBox 410">
          <a:extLst>
            <a:ext uri="{FF2B5EF4-FFF2-40B4-BE49-F238E27FC236}">
              <a16:creationId xmlns:a16="http://schemas.microsoft.com/office/drawing/2014/main" id="{00000000-0008-0000-0800-000024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43" name="TextBox 411">
          <a:extLst>
            <a:ext uri="{FF2B5EF4-FFF2-40B4-BE49-F238E27FC236}">
              <a16:creationId xmlns:a16="http://schemas.microsoft.com/office/drawing/2014/main" id="{00000000-0008-0000-0800-000025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44" name="TextBox 658">
          <a:extLst>
            <a:ext uri="{FF2B5EF4-FFF2-40B4-BE49-F238E27FC236}">
              <a16:creationId xmlns:a16="http://schemas.microsoft.com/office/drawing/2014/main" id="{00000000-0008-0000-0800-000026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45" name="TextBox 659">
          <a:extLst>
            <a:ext uri="{FF2B5EF4-FFF2-40B4-BE49-F238E27FC236}">
              <a16:creationId xmlns:a16="http://schemas.microsoft.com/office/drawing/2014/main" id="{00000000-0008-0000-0800-000027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46" name="TextBox 399">
          <a:extLst>
            <a:ext uri="{FF2B5EF4-FFF2-40B4-BE49-F238E27FC236}">
              <a16:creationId xmlns:a16="http://schemas.microsoft.com/office/drawing/2014/main" id="{00000000-0008-0000-0800-000028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47" name="TextBox 400">
          <a:extLst>
            <a:ext uri="{FF2B5EF4-FFF2-40B4-BE49-F238E27FC236}">
              <a16:creationId xmlns:a16="http://schemas.microsoft.com/office/drawing/2014/main" id="{00000000-0008-0000-0800-000029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48" name="TextBox 401">
          <a:extLst>
            <a:ext uri="{FF2B5EF4-FFF2-40B4-BE49-F238E27FC236}">
              <a16:creationId xmlns:a16="http://schemas.microsoft.com/office/drawing/2014/main" id="{00000000-0008-0000-0800-00002A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49" name="TextBox 402">
          <a:extLst>
            <a:ext uri="{FF2B5EF4-FFF2-40B4-BE49-F238E27FC236}">
              <a16:creationId xmlns:a16="http://schemas.microsoft.com/office/drawing/2014/main" id="{00000000-0008-0000-0800-00002B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50" name="TextBox 403">
          <a:extLst>
            <a:ext uri="{FF2B5EF4-FFF2-40B4-BE49-F238E27FC236}">
              <a16:creationId xmlns:a16="http://schemas.microsoft.com/office/drawing/2014/main" id="{00000000-0008-0000-0800-00002C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51" name="TextBox 404">
          <a:extLst>
            <a:ext uri="{FF2B5EF4-FFF2-40B4-BE49-F238E27FC236}">
              <a16:creationId xmlns:a16="http://schemas.microsoft.com/office/drawing/2014/main" id="{00000000-0008-0000-0800-00002D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52" name="TextBox 406">
          <a:extLst>
            <a:ext uri="{FF2B5EF4-FFF2-40B4-BE49-F238E27FC236}">
              <a16:creationId xmlns:a16="http://schemas.microsoft.com/office/drawing/2014/main" id="{00000000-0008-0000-0800-00002E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53" name="TextBox 407">
          <a:extLst>
            <a:ext uri="{FF2B5EF4-FFF2-40B4-BE49-F238E27FC236}">
              <a16:creationId xmlns:a16="http://schemas.microsoft.com/office/drawing/2014/main" id="{00000000-0008-0000-0800-00002F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54" name="TextBox 408">
          <a:extLst>
            <a:ext uri="{FF2B5EF4-FFF2-40B4-BE49-F238E27FC236}">
              <a16:creationId xmlns:a16="http://schemas.microsoft.com/office/drawing/2014/main" id="{00000000-0008-0000-0800-000030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55" name="TextBox 409">
          <a:extLst>
            <a:ext uri="{FF2B5EF4-FFF2-40B4-BE49-F238E27FC236}">
              <a16:creationId xmlns:a16="http://schemas.microsoft.com/office/drawing/2014/main" id="{00000000-0008-0000-0800-000031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56" name="TextBox 410">
          <a:extLst>
            <a:ext uri="{FF2B5EF4-FFF2-40B4-BE49-F238E27FC236}">
              <a16:creationId xmlns:a16="http://schemas.microsoft.com/office/drawing/2014/main" id="{00000000-0008-0000-0800-000032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57" name="TextBox 411">
          <a:extLst>
            <a:ext uri="{FF2B5EF4-FFF2-40B4-BE49-F238E27FC236}">
              <a16:creationId xmlns:a16="http://schemas.microsoft.com/office/drawing/2014/main" id="{00000000-0008-0000-0800-000033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58" name="TextBox 658">
          <a:extLst>
            <a:ext uri="{FF2B5EF4-FFF2-40B4-BE49-F238E27FC236}">
              <a16:creationId xmlns:a16="http://schemas.microsoft.com/office/drawing/2014/main" id="{00000000-0008-0000-0800-000034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127</xdr:row>
      <xdr:rowOff>0</xdr:rowOff>
    </xdr:from>
    <xdr:ext cx="76200" cy="66675"/>
    <xdr:sp macro="" textlink="">
      <xdr:nvSpPr>
        <xdr:cNvPr id="4159" name="TextBox 659">
          <a:extLst>
            <a:ext uri="{FF2B5EF4-FFF2-40B4-BE49-F238E27FC236}">
              <a16:creationId xmlns:a16="http://schemas.microsoft.com/office/drawing/2014/main" id="{00000000-0008-0000-0800-000035340000}"/>
            </a:ext>
          </a:extLst>
        </xdr:cNvPr>
        <xdr:cNvSpPr txBox="1">
          <a:spLocks noChangeArrowheads="1"/>
        </xdr:cNvSpPr>
      </xdr:nvSpPr>
      <xdr:spPr bwMode="auto">
        <a:xfrm>
          <a:off x="3695700" y="2419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514350</xdr:colOff>
      <xdr:row>133</xdr:row>
      <xdr:rowOff>28575</xdr:rowOff>
    </xdr:from>
    <xdr:ext cx="79188" cy="57150"/>
    <xdr:sp macro="" textlink="">
      <xdr:nvSpPr>
        <xdr:cNvPr id="4160" name="TextBox 1633">
          <a:extLst>
            <a:ext uri="{FF2B5EF4-FFF2-40B4-BE49-F238E27FC236}">
              <a16:creationId xmlns:a16="http://schemas.microsoft.com/office/drawing/2014/main" id="{00000000-0008-0000-0800-000036340000}"/>
            </a:ext>
          </a:extLst>
        </xdr:cNvPr>
        <xdr:cNvSpPr txBox="1">
          <a:spLocks noChangeArrowheads="1"/>
        </xdr:cNvSpPr>
      </xdr:nvSpPr>
      <xdr:spPr bwMode="auto">
        <a:xfrm>
          <a:off x="2343150" y="25365075"/>
          <a:ext cx="79188"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66675</xdr:colOff>
      <xdr:row>136</xdr:row>
      <xdr:rowOff>0</xdr:rowOff>
    </xdr:from>
    <xdr:ext cx="79188" cy="57150"/>
    <xdr:sp macro="" textlink="">
      <xdr:nvSpPr>
        <xdr:cNvPr id="4161" name="TextBox 1635">
          <a:extLst>
            <a:ext uri="{FF2B5EF4-FFF2-40B4-BE49-F238E27FC236}">
              <a16:creationId xmlns:a16="http://schemas.microsoft.com/office/drawing/2014/main" id="{00000000-0008-0000-0800-000037340000}"/>
            </a:ext>
          </a:extLst>
        </xdr:cNvPr>
        <xdr:cNvSpPr txBox="1">
          <a:spLocks noChangeArrowheads="1"/>
        </xdr:cNvSpPr>
      </xdr:nvSpPr>
      <xdr:spPr bwMode="auto">
        <a:xfrm>
          <a:off x="3724275" y="25908000"/>
          <a:ext cx="79188"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514350</xdr:colOff>
      <xdr:row>136</xdr:row>
      <xdr:rowOff>0</xdr:rowOff>
    </xdr:from>
    <xdr:ext cx="79188" cy="57150"/>
    <xdr:sp macro="" textlink="">
      <xdr:nvSpPr>
        <xdr:cNvPr id="4162" name="TextBox 1636">
          <a:extLst>
            <a:ext uri="{FF2B5EF4-FFF2-40B4-BE49-F238E27FC236}">
              <a16:creationId xmlns:a16="http://schemas.microsoft.com/office/drawing/2014/main" id="{00000000-0008-0000-0800-000038340000}"/>
            </a:ext>
          </a:extLst>
        </xdr:cNvPr>
        <xdr:cNvSpPr txBox="1">
          <a:spLocks noChangeArrowheads="1"/>
        </xdr:cNvSpPr>
      </xdr:nvSpPr>
      <xdr:spPr bwMode="auto">
        <a:xfrm>
          <a:off x="2343150" y="25908000"/>
          <a:ext cx="79188"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95250</xdr:colOff>
      <xdr:row>135</xdr:row>
      <xdr:rowOff>9525</xdr:rowOff>
    </xdr:from>
    <xdr:ext cx="79188" cy="57150"/>
    <xdr:sp macro="" textlink="">
      <xdr:nvSpPr>
        <xdr:cNvPr id="4163" name="TextBox 1">
          <a:extLst>
            <a:ext uri="{FF2B5EF4-FFF2-40B4-BE49-F238E27FC236}">
              <a16:creationId xmlns:a16="http://schemas.microsoft.com/office/drawing/2014/main" id="{00000000-0008-0000-0800-000039340000}"/>
            </a:ext>
          </a:extLst>
        </xdr:cNvPr>
        <xdr:cNvSpPr txBox="1">
          <a:spLocks noChangeArrowheads="1"/>
        </xdr:cNvSpPr>
      </xdr:nvSpPr>
      <xdr:spPr bwMode="auto">
        <a:xfrm>
          <a:off x="3752850" y="25727025"/>
          <a:ext cx="79188"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64" name="TextBox 1638">
          <a:extLst>
            <a:ext uri="{FF2B5EF4-FFF2-40B4-BE49-F238E27FC236}">
              <a16:creationId xmlns:a16="http://schemas.microsoft.com/office/drawing/2014/main" id="{00000000-0008-0000-0800-00003A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65" name="TextBox 1639">
          <a:extLst>
            <a:ext uri="{FF2B5EF4-FFF2-40B4-BE49-F238E27FC236}">
              <a16:creationId xmlns:a16="http://schemas.microsoft.com/office/drawing/2014/main" id="{00000000-0008-0000-0800-00003B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66" name="TextBox 1640">
          <a:extLst>
            <a:ext uri="{FF2B5EF4-FFF2-40B4-BE49-F238E27FC236}">
              <a16:creationId xmlns:a16="http://schemas.microsoft.com/office/drawing/2014/main" id="{00000000-0008-0000-0800-00003C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67" name="TextBox 1641">
          <a:extLst>
            <a:ext uri="{FF2B5EF4-FFF2-40B4-BE49-F238E27FC236}">
              <a16:creationId xmlns:a16="http://schemas.microsoft.com/office/drawing/2014/main" id="{00000000-0008-0000-0800-00003D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68" name="TextBox 1">
          <a:extLst>
            <a:ext uri="{FF2B5EF4-FFF2-40B4-BE49-F238E27FC236}">
              <a16:creationId xmlns:a16="http://schemas.microsoft.com/office/drawing/2014/main" id="{00000000-0008-0000-0800-00003E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69" name="TextBox 1643">
          <a:extLst>
            <a:ext uri="{FF2B5EF4-FFF2-40B4-BE49-F238E27FC236}">
              <a16:creationId xmlns:a16="http://schemas.microsoft.com/office/drawing/2014/main" id="{00000000-0008-0000-0800-00003F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70" name="TextBox 1644">
          <a:extLst>
            <a:ext uri="{FF2B5EF4-FFF2-40B4-BE49-F238E27FC236}">
              <a16:creationId xmlns:a16="http://schemas.microsoft.com/office/drawing/2014/main" id="{00000000-0008-0000-0800-000040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71" name="TextBox 1">
          <a:extLst>
            <a:ext uri="{FF2B5EF4-FFF2-40B4-BE49-F238E27FC236}">
              <a16:creationId xmlns:a16="http://schemas.microsoft.com/office/drawing/2014/main" id="{00000000-0008-0000-0800-000041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72" name="TextBox 1646">
          <a:extLst>
            <a:ext uri="{FF2B5EF4-FFF2-40B4-BE49-F238E27FC236}">
              <a16:creationId xmlns:a16="http://schemas.microsoft.com/office/drawing/2014/main" id="{00000000-0008-0000-0800-000042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73" name="TextBox 1647">
          <a:extLst>
            <a:ext uri="{FF2B5EF4-FFF2-40B4-BE49-F238E27FC236}">
              <a16:creationId xmlns:a16="http://schemas.microsoft.com/office/drawing/2014/main" id="{00000000-0008-0000-0800-000043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74" name="TextBox 1648">
          <a:extLst>
            <a:ext uri="{FF2B5EF4-FFF2-40B4-BE49-F238E27FC236}">
              <a16:creationId xmlns:a16="http://schemas.microsoft.com/office/drawing/2014/main" id="{00000000-0008-0000-0800-000044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75" name="TextBox 1649">
          <a:extLst>
            <a:ext uri="{FF2B5EF4-FFF2-40B4-BE49-F238E27FC236}">
              <a16:creationId xmlns:a16="http://schemas.microsoft.com/office/drawing/2014/main" id="{00000000-0008-0000-0800-000045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76" name="TextBox 1">
          <a:extLst>
            <a:ext uri="{FF2B5EF4-FFF2-40B4-BE49-F238E27FC236}">
              <a16:creationId xmlns:a16="http://schemas.microsoft.com/office/drawing/2014/main" id="{00000000-0008-0000-0800-000046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77" name="TextBox 1651">
          <a:extLst>
            <a:ext uri="{FF2B5EF4-FFF2-40B4-BE49-F238E27FC236}">
              <a16:creationId xmlns:a16="http://schemas.microsoft.com/office/drawing/2014/main" id="{00000000-0008-0000-0800-000047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78" name="TextBox 1652">
          <a:extLst>
            <a:ext uri="{FF2B5EF4-FFF2-40B4-BE49-F238E27FC236}">
              <a16:creationId xmlns:a16="http://schemas.microsoft.com/office/drawing/2014/main" id="{00000000-0008-0000-0800-000048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79" name="TextBox 1">
          <a:extLst>
            <a:ext uri="{FF2B5EF4-FFF2-40B4-BE49-F238E27FC236}">
              <a16:creationId xmlns:a16="http://schemas.microsoft.com/office/drawing/2014/main" id="{00000000-0008-0000-0800-000049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80" name="TextBox 1654">
          <a:extLst>
            <a:ext uri="{FF2B5EF4-FFF2-40B4-BE49-F238E27FC236}">
              <a16:creationId xmlns:a16="http://schemas.microsoft.com/office/drawing/2014/main" id="{00000000-0008-0000-0800-00004A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81" name="TextBox 1655">
          <a:extLst>
            <a:ext uri="{FF2B5EF4-FFF2-40B4-BE49-F238E27FC236}">
              <a16:creationId xmlns:a16="http://schemas.microsoft.com/office/drawing/2014/main" id="{00000000-0008-0000-0800-00004B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82" name="TextBox 1656">
          <a:extLst>
            <a:ext uri="{FF2B5EF4-FFF2-40B4-BE49-F238E27FC236}">
              <a16:creationId xmlns:a16="http://schemas.microsoft.com/office/drawing/2014/main" id="{00000000-0008-0000-0800-00004C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132</xdr:row>
      <xdr:rowOff>171450</xdr:rowOff>
    </xdr:from>
    <xdr:ext cx="76200" cy="57150"/>
    <xdr:sp macro="" textlink="">
      <xdr:nvSpPr>
        <xdr:cNvPr id="4183" name="TextBox 1657">
          <a:extLst>
            <a:ext uri="{FF2B5EF4-FFF2-40B4-BE49-F238E27FC236}">
              <a16:creationId xmlns:a16="http://schemas.microsoft.com/office/drawing/2014/main" id="{00000000-0008-0000-0800-00004D340000}"/>
            </a:ext>
          </a:extLst>
        </xdr:cNvPr>
        <xdr:cNvSpPr txBox="1">
          <a:spLocks noChangeArrowheads="1"/>
        </xdr:cNvSpPr>
      </xdr:nvSpPr>
      <xdr:spPr bwMode="auto">
        <a:xfrm>
          <a:off x="3695700" y="25317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57150</xdr:colOff>
      <xdr:row>134</xdr:row>
      <xdr:rowOff>66675</xdr:rowOff>
    </xdr:from>
    <xdr:ext cx="79188" cy="57150"/>
    <xdr:sp macro="" textlink="">
      <xdr:nvSpPr>
        <xdr:cNvPr id="4184" name="TextBox 1">
          <a:extLst>
            <a:ext uri="{FF2B5EF4-FFF2-40B4-BE49-F238E27FC236}">
              <a16:creationId xmlns:a16="http://schemas.microsoft.com/office/drawing/2014/main" id="{00000000-0008-0000-0800-00004E340000}"/>
            </a:ext>
          </a:extLst>
        </xdr:cNvPr>
        <xdr:cNvSpPr txBox="1">
          <a:spLocks noChangeArrowheads="1"/>
        </xdr:cNvSpPr>
      </xdr:nvSpPr>
      <xdr:spPr bwMode="auto">
        <a:xfrm>
          <a:off x="3714750" y="25593675"/>
          <a:ext cx="79188"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123825</xdr:colOff>
      <xdr:row>136</xdr:row>
      <xdr:rowOff>0</xdr:rowOff>
    </xdr:from>
    <xdr:ext cx="79188" cy="57150"/>
    <xdr:sp macro="" textlink="">
      <xdr:nvSpPr>
        <xdr:cNvPr id="4185" name="TextBox 1659">
          <a:extLst>
            <a:ext uri="{FF2B5EF4-FFF2-40B4-BE49-F238E27FC236}">
              <a16:creationId xmlns:a16="http://schemas.microsoft.com/office/drawing/2014/main" id="{00000000-0008-0000-0800-00004F340000}"/>
            </a:ext>
          </a:extLst>
        </xdr:cNvPr>
        <xdr:cNvSpPr txBox="1">
          <a:spLocks noChangeArrowheads="1"/>
        </xdr:cNvSpPr>
      </xdr:nvSpPr>
      <xdr:spPr bwMode="auto">
        <a:xfrm>
          <a:off x="3781425" y="25908000"/>
          <a:ext cx="79188"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38100"/>
    <xdr:sp macro="" textlink="">
      <xdr:nvSpPr>
        <xdr:cNvPr id="4186" name="TextBox 1660">
          <a:extLst>
            <a:ext uri="{FF2B5EF4-FFF2-40B4-BE49-F238E27FC236}">
              <a16:creationId xmlns:a16="http://schemas.microsoft.com/office/drawing/2014/main" id="{00000000-0008-0000-0800-000050340000}"/>
            </a:ext>
          </a:extLst>
        </xdr:cNvPr>
        <xdr:cNvSpPr txBox="1">
          <a:spLocks noChangeArrowheads="1"/>
        </xdr:cNvSpPr>
      </xdr:nvSpPr>
      <xdr:spPr bwMode="auto">
        <a:xfrm>
          <a:off x="3695700" y="259080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38100"/>
    <xdr:sp macro="" textlink="">
      <xdr:nvSpPr>
        <xdr:cNvPr id="4187" name="TextBox 1661">
          <a:extLst>
            <a:ext uri="{FF2B5EF4-FFF2-40B4-BE49-F238E27FC236}">
              <a16:creationId xmlns:a16="http://schemas.microsoft.com/office/drawing/2014/main" id="{00000000-0008-0000-0800-000051340000}"/>
            </a:ext>
          </a:extLst>
        </xdr:cNvPr>
        <xdr:cNvSpPr txBox="1">
          <a:spLocks noChangeArrowheads="1"/>
        </xdr:cNvSpPr>
      </xdr:nvSpPr>
      <xdr:spPr bwMode="auto">
        <a:xfrm>
          <a:off x="3695700" y="259080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38100"/>
    <xdr:sp macro="" textlink="">
      <xdr:nvSpPr>
        <xdr:cNvPr id="4188" name="TextBox 1662">
          <a:extLst>
            <a:ext uri="{FF2B5EF4-FFF2-40B4-BE49-F238E27FC236}">
              <a16:creationId xmlns:a16="http://schemas.microsoft.com/office/drawing/2014/main" id="{00000000-0008-0000-0800-000052340000}"/>
            </a:ext>
          </a:extLst>
        </xdr:cNvPr>
        <xdr:cNvSpPr txBox="1">
          <a:spLocks noChangeArrowheads="1"/>
        </xdr:cNvSpPr>
      </xdr:nvSpPr>
      <xdr:spPr bwMode="auto">
        <a:xfrm>
          <a:off x="3695700" y="259080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189" name="TextBox 1663">
          <a:extLst>
            <a:ext uri="{FF2B5EF4-FFF2-40B4-BE49-F238E27FC236}">
              <a16:creationId xmlns:a16="http://schemas.microsoft.com/office/drawing/2014/main" id="{00000000-0008-0000-0800-000053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190" name="TextBox 1">
          <a:extLst>
            <a:ext uri="{FF2B5EF4-FFF2-40B4-BE49-F238E27FC236}">
              <a16:creationId xmlns:a16="http://schemas.microsoft.com/office/drawing/2014/main" id="{00000000-0008-0000-0800-000054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191" name="TextBox 1665">
          <a:extLst>
            <a:ext uri="{FF2B5EF4-FFF2-40B4-BE49-F238E27FC236}">
              <a16:creationId xmlns:a16="http://schemas.microsoft.com/office/drawing/2014/main" id="{00000000-0008-0000-0800-000055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192" name="TextBox 1666">
          <a:extLst>
            <a:ext uri="{FF2B5EF4-FFF2-40B4-BE49-F238E27FC236}">
              <a16:creationId xmlns:a16="http://schemas.microsoft.com/office/drawing/2014/main" id="{00000000-0008-0000-0800-000056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193" name="TextBox 1667">
          <a:extLst>
            <a:ext uri="{FF2B5EF4-FFF2-40B4-BE49-F238E27FC236}">
              <a16:creationId xmlns:a16="http://schemas.microsoft.com/office/drawing/2014/main" id="{00000000-0008-0000-0800-000057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194" name="TextBox 1668">
          <a:extLst>
            <a:ext uri="{FF2B5EF4-FFF2-40B4-BE49-F238E27FC236}">
              <a16:creationId xmlns:a16="http://schemas.microsoft.com/office/drawing/2014/main" id="{00000000-0008-0000-0800-000058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195" name="TextBox 1">
          <a:extLst>
            <a:ext uri="{FF2B5EF4-FFF2-40B4-BE49-F238E27FC236}">
              <a16:creationId xmlns:a16="http://schemas.microsoft.com/office/drawing/2014/main" id="{00000000-0008-0000-0800-000059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196" name="TextBox 1670">
          <a:extLst>
            <a:ext uri="{FF2B5EF4-FFF2-40B4-BE49-F238E27FC236}">
              <a16:creationId xmlns:a16="http://schemas.microsoft.com/office/drawing/2014/main" id="{00000000-0008-0000-0800-00005A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197" name="TextBox 1671">
          <a:extLst>
            <a:ext uri="{FF2B5EF4-FFF2-40B4-BE49-F238E27FC236}">
              <a16:creationId xmlns:a16="http://schemas.microsoft.com/office/drawing/2014/main" id="{00000000-0008-0000-0800-00005B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198" name="TextBox 1">
          <a:extLst>
            <a:ext uri="{FF2B5EF4-FFF2-40B4-BE49-F238E27FC236}">
              <a16:creationId xmlns:a16="http://schemas.microsoft.com/office/drawing/2014/main" id="{00000000-0008-0000-0800-00005C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199" name="TextBox 1673">
          <a:extLst>
            <a:ext uri="{FF2B5EF4-FFF2-40B4-BE49-F238E27FC236}">
              <a16:creationId xmlns:a16="http://schemas.microsoft.com/office/drawing/2014/main" id="{00000000-0008-0000-0800-00005D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00" name="TextBox 1674">
          <a:extLst>
            <a:ext uri="{FF2B5EF4-FFF2-40B4-BE49-F238E27FC236}">
              <a16:creationId xmlns:a16="http://schemas.microsoft.com/office/drawing/2014/main" id="{00000000-0008-0000-0800-00005E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01" name="TextBox 1675">
          <a:extLst>
            <a:ext uri="{FF2B5EF4-FFF2-40B4-BE49-F238E27FC236}">
              <a16:creationId xmlns:a16="http://schemas.microsoft.com/office/drawing/2014/main" id="{00000000-0008-0000-0800-00005F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02" name="TextBox 1676">
          <a:extLst>
            <a:ext uri="{FF2B5EF4-FFF2-40B4-BE49-F238E27FC236}">
              <a16:creationId xmlns:a16="http://schemas.microsoft.com/office/drawing/2014/main" id="{00000000-0008-0000-0800-000060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03" name="TextBox 1">
          <a:extLst>
            <a:ext uri="{FF2B5EF4-FFF2-40B4-BE49-F238E27FC236}">
              <a16:creationId xmlns:a16="http://schemas.microsoft.com/office/drawing/2014/main" id="{00000000-0008-0000-0800-000061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04" name="TextBox 1678">
          <a:extLst>
            <a:ext uri="{FF2B5EF4-FFF2-40B4-BE49-F238E27FC236}">
              <a16:creationId xmlns:a16="http://schemas.microsoft.com/office/drawing/2014/main" id="{00000000-0008-0000-0800-000062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05" name="TextBox 1679">
          <a:extLst>
            <a:ext uri="{FF2B5EF4-FFF2-40B4-BE49-F238E27FC236}">
              <a16:creationId xmlns:a16="http://schemas.microsoft.com/office/drawing/2014/main" id="{00000000-0008-0000-0800-000063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06" name="TextBox 1">
          <a:extLst>
            <a:ext uri="{FF2B5EF4-FFF2-40B4-BE49-F238E27FC236}">
              <a16:creationId xmlns:a16="http://schemas.microsoft.com/office/drawing/2014/main" id="{00000000-0008-0000-0800-000064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07" name="TextBox 1681">
          <a:extLst>
            <a:ext uri="{FF2B5EF4-FFF2-40B4-BE49-F238E27FC236}">
              <a16:creationId xmlns:a16="http://schemas.microsoft.com/office/drawing/2014/main" id="{00000000-0008-0000-0800-000065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08" name="TextBox 1682">
          <a:extLst>
            <a:ext uri="{FF2B5EF4-FFF2-40B4-BE49-F238E27FC236}">
              <a16:creationId xmlns:a16="http://schemas.microsoft.com/office/drawing/2014/main" id="{00000000-0008-0000-0800-000066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09" name="TextBox 1683">
          <a:extLst>
            <a:ext uri="{FF2B5EF4-FFF2-40B4-BE49-F238E27FC236}">
              <a16:creationId xmlns:a16="http://schemas.microsoft.com/office/drawing/2014/main" id="{00000000-0008-0000-0800-000067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10" name="TextBox 1684">
          <a:extLst>
            <a:ext uri="{FF2B5EF4-FFF2-40B4-BE49-F238E27FC236}">
              <a16:creationId xmlns:a16="http://schemas.microsoft.com/office/drawing/2014/main" id="{00000000-0008-0000-0800-000068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11" name="TextBox 1">
          <a:extLst>
            <a:ext uri="{FF2B5EF4-FFF2-40B4-BE49-F238E27FC236}">
              <a16:creationId xmlns:a16="http://schemas.microsoft.com/office/drawing/2014/main" id="{00000000-0008-0000-0800-000069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12" name="TextBox 1686">
          <a:extLst>
            <a:ext uri="{FF2B5EF4-FFF2-40B4-BE49-F238E27FC236}">
              <a16:creationId xmlns:a16="http://schemas.microsoft.com/office/drawing/2014/main" id="{00000000-0008-0000-0800-00006A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38100"/>
    <xdr:sp macro="" textlink="">
      <xdr:nvSpPr>
        <xdr:cNvPr id="4213" name="TextBox 1687">
          <a:extLst>
            <a:ext uri="{FF2B5EF4-FFF2-40B4-BE49-F238E27FC236}">
              <a16:creationId xmlns:a16="http://schemas.microsoft.com/office/drawing/2014/main" id="{00000000-0008-0000-0800-00006B340000}"/>
            </a:ext>
          </a:extLst>
        </xdr:cNvPr>
        <xdr:cNvSpPr txBox="1">
          <a:spLocks noChangeArrowheads="1"/>
        </xdr:cNvSpPr>
      </xdr:nvSpPr>
      <xdr:spPr bwMode="auto">
        <a:xfrm>
          <a:off x="3695700" y="259080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38100"/>
    <xdr:sp macro="" textlink="">
      <xdr:nvSpPr>
        <xdr:cNvPr id="4214" name="TextBox 1688">
          <a:extLst>
            <a:ext uri="{FF2B5EF4-FFF2-40B4-BE49-F238E27FC236}">
              <a16:creationId xmlns:a16="http://schemas.microsoft.com/office/drawing/2014/main" id="{00000000-0008-0000-0800-00006C340000}"/>
            </a:ext>
          </a:extLst>
        </xdr:cNvPr>
        <xdr:cNvSpPr txBox="1">
          <a:spLocks noChangeArrowheads="1"/>
        </xdr:cNvSpPr>
      </xdr:nvSpPr>
      <xdr:spPr bwMode="auto">
        <a:xfrm>
          <a:off x="3695700" y="259080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38100"/>
    <xdr:sp macro="" textlink="">
      <xdr:nvSpPr>
        <xdr:cNvPr id="4215" name="TextBox 1689">
          <a:extLst>
            <a:ext uri="{FF2B5EF4-FFF2-40B4-BE49-F238E27FC236}">
              <a16:creationId xmlns:a16="http://schemas.microsoft.com/office/drawing/2014/main" id="{00000000-0008-0000-0800-00006D340000}"/>
            </a:ext>
          </a:extLst>
        </xdr:cNvPr>
        <xdr:cNvSpPr txBox="1">
          <a:spLocks noChangeArrowheads="1"/>
        </xdr:cNvSpPr>
      </xdr:nvSpPr>
      <xdr:spPr bwMode="auto">
        <a:xfrm>
          <a:off x="3695700" y="259080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16" name="TextBox 1690">
          <a:extLst>
            <a:ext uri="{FF2B5EF4-FFF2-40B4-BE49-F238E27FC236}">
              <a16:creationId xmlns:a16="http://schemas.microsoft.com/office/drawing/2014/main" id="{00000000-0008-0000-0800-00006E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17" name="TextBox 1">
          <a:extLst>
            <a:ext uri="{FF2B5EF4-FFF2-40B4-BE49-F238E27FC236}">
              <a16:creationId xmlns:a16="http://schemas.microsoft.com/office/drawing/2014/main" id="{00000000-0008-0000-0800-00006F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18" name="TextBox 1692">
          <a:extLst>
            <a:ext uri="{FF2B5EF4-FFF2-40B4-BE49-F238E27FC236}">
              <a16:creationId xmlns:a16="http://schemas.microsoft.com/office/drawing/2014/main" id="{00000000-0008-0000-0800-000070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19" name="TextBox 1693">
          <a:extLst>
            <a:ext uri="{FF2B5EF4-FFF2-40B4-BE49-F238E27FC236}">
              <a16:creationId xmlns:a16="http://schemas.microsoft.com/office/drawing/2014/main" id="{00000000-0008-0000-0800-000071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20" name="TextBox 1694">
          <a:extLst>
            <a:ext uri="{FF2B5EF4-FFF2-40B4-BE49-F238E27FC236}">
              <a16:creationId xmlns:a16="http://schemas.microsoft.com/office/drawing/2014/main" id="{00000000-0008-0000-0800-000072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21" name="TextBox 1695">
          <a:extLst>
            <a:ext uri="{FF2B5EF4-FFF2-40B4-BE49-F238E27FC236}">
              <a16:creationId xmlns:a16="http://schemas.microsoft.com/office/drawing/2014/main" id="{00000000-0008-0000-0800-000073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22" name="TextBox 1">
          <a:extLst>
            <a:ext uri="{FF2B5EF4-FFF2-40B4-BE49-F238E27FC236}">
              <a16:creationId xmlns:a16="http://schemas.microsoft.com/office/drawing/2014/main" id="{00000000-0008-0000-0800-000074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23" name="TextBox 1697">
          <a:extLst>
            <a:ext uri="{FF2B5EF4-FFF2-40B4-BE49-F238E27FC236}">
              <a16:creationId xmlns:a16="http://schemas.microsoft.com/office/drawing/2014/main" id="{00000000-0008-0000-0800-000075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24" name="TextBox 1698">
          <a:extLst>
            <a:ext uri="{FF2B5EF4-FFF2-40B4-BE49-F238E27FC236}">
              <a16:creationId xmlns:a16="http://schemas.microsoft.com/office/drawing/2014/main" id="{00000000-0008-0000-0800-000076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25" name="TextBox 1">
          <a:extLst>
            <a:ext uri="{FF2B5EF4-FFF2-40B4-BE49-F238E27FC236}">
              <a16:creationId xmlns:a16="http://schemas.microsoft.com/office/drawing/2014/main" id="{00000000-0008-0000-0800-000077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26" name="TextBox 1700">
          <a:extLst>
            <a:ext uri="{FF2B5EF4-FFF2-40B4-BE49-F238E27FC236}">
              <a16:creationId xmlns:a16="http://schemas.microsoft.com/office/drawing/2014/main" id="{00000000-0008-0000-0800-000078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27" name="TextBox 1701">
          <a:extLst>
            <a:ext uri="{FF2B5EF4-FFF2-40B4-BE49-F238E27FC236}">
              <a16:creationId xmlns:a16="http://schemas.microsoft.com/office/drawing/2014/main" id="{00000000-0008-0000-0800-000079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28" name="TextBox 1702">
          <a:extLst>
            <a:ext uri="{FF2B5EF4-FFF2-40B4-BE49-F238E27FC236}">
              <a16:creationId xmlns:a16="http://schemas.microsoft.com/office/drawing/2014/main" id="{00000000-0008-0000-0800-00007A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29" name="TextBox 1703">
          <a:extLst>
            <a:ext uri="{FF2B5EF4-FFF2-40B4-BE49-F238E27FC236}">
              <a16:creationId xmlns:a16="http://schemas.microsoft.com/office/drawing/2014/main" id="{00000000-0008-0000-0800-00007B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30" name="TextBox 1">
          <a:extLst>
            <a:ext uri="{FF2B5EF4-FFF2-40B4-BE49-F238E27FC236}">
              <a16:creationId xmlns:a16="http://schemas.microsoft.com/office/drawing/2014/main" id="{00000000-0008-0000-0800-00007C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31" name="TextBox 1705">
          <a:extLst>
            <a:ext uri="{FF2B5EF4-FFF2-40B4-BE49-F238E27FC236}">
              <a16:creationId xmlns:a16="http://schemas.microsoft.com/office/drawing/2014/main" id="{00000000-0008-0000-0800-00007D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32" name="TextBox 1706">
          <a:extLst>
            <a:ext uri="{FF2B5EF4-FFF2-40B4-BE49-F238E27FC236}">
              <a16:creationId xmlns:a16="http://schemas.microsoft.com/office/drawing/2014/main" id="{00000000-0008-0000-0800-00007E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33" name="TextBox 1">
          <a:extLst>
            <a:ext uri="{FF2B5EF4-FFF2-40B4-BE49-F238E27FC236}">
              <a16:creationId xmlns:a16="http://schemas.microsoft.com/office/drawing/2014/main" id="{00000000-0008-0000-0800-00007F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34" name="TextBox 1708">
          <a:extLst>
            <a:ext uri="{FF2B5EF4-FFF2-40B4-BE49-F238E27FC236}">
              <a16:creationId xmlns:a16="http://schemas.microsoft.com/office/drawing/2014/main" id="{00000000-0008-0000-0800-000080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35" name="TextBox 1709">
          <a:extLst>
            <a:ext uri="{FF2B5EF4-FFF2-40B4-BE49-F238E27FC236}">
              <a16:creationId xmlns:a16="http://schemas.microsoft.com/office/drawing/2014/main" id="{00000000-0008-0000-0800-000081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36" name="TextBox 1710">
          <a:extLst>
            <a:ext uri="{FF2B5EF4-FFF2-40B4-BE49-F238E27FC236}">
              <a16:creationId xmlns:a16="http://schemas.microsoft.com/office/drawing/2014/main" id="{00000000-0008-0000-0800-000082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37" name="TextBox 1711">
          <a:extLst>
            <a:ext uri="{FF2B5EF4-FFF2-40B4-BE49-F238E27FC236}">
              <a16:creationId xmlns:a16="http://schemas.microsoft.com/office/drawing/2014/main" id="{00000000-0008-0000-0800-000083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38" name="TextBox 1">
          <a:extLst>
            <a:ext uri="{FF2B5EF4-FFF2-40B4-BE49-F238E27FC236}">
              <a16:creationId xmlns:a16="http://schemas.microsoft.com/office/drawing/2014/main" id="{00000000-0008-0000-0800-000084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39" name="TextBox 1713">
          <a:extLst>
            <a:ext uri="{FF2B5EF4-FFF2-40B4-BE49-F238E27FC236}">
              <a16:creationId xmlns:a16="http://schemas.microsoft.com/office/drawing/2014/main" id="{00000000-0008-0000-0800-000085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38100"/>
    <xdr:sp macro="" textlink="">
      <xdr:nvSpPr>
        <xdr:cNvPr id="4240" name="TextBox 1795">
          <a:extLst>
            <a:ext uri="{FF2B5EF4-FFF2-40B4-BE49-F238E27FC236}">
              <a16:creationId xmlns:a16="http://schemas.microsoft.com/office/drawing/2014/main" id="{00000000-0008-0000-0800-000086340000}"/>
            </a:ext>
          </a:extLst>
        </xdr:cNvPr>
        <xdr:cNvSpPr txBox="1">
          <a:spLocks noChangeArrowheads="1"/>
        </xdr:cNvSpPr>
      </xdr:nvSpPr>
      <xdr:spPr bwMode="auto">
        <a:xfrm>
          <a:off x="3695700" y="259080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38100"/>
    <xdr:sp macro="" textlink="">
      <xdr:nvSpPr>
        <xdr:cNvPr id="4241" name="TextBox 1796">
          <a:extLst>
            <a:ext uri="{FF2B5EF4-FFF2-40B4-BE49-F238E27FC236}">
              <a16:creationId xmlns:a16="http://schemas.microsoft.com/office/drawing/2014/main" id="{00000000-0008-0000-0800-000087340000}"/>
            </a:ext>
          </a:extLst>
        </xdr:cNvPr>
        <xdr:cNvSpPr txBox="1">
          <a:spLocks noChangeArrowheads="1"/>
        </xdr:cNvSpPr>
      </xdr:nvSpPr>
      <xdr:spPr bwMode="auto">
        <a:xfrm>
          <a:off x="3695700" y="259080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38100"/>
    <xdr:sp macro="" textlink="">
      <xdr:nvSpPr>
        <xdr:cNvPr id="4242" name="TextBox 1797">
          <a:extLst>
            <a:ext uri="{FF2B5EF4-FFF2-40B4-BE49-F238E27FC236}">
              <a16:creationId xmlns:a16="http://schemas.microsoft.com/office/drawing/2014/main" id="{00000000-0008-0000-0800-000088340000}"/>
            </a:ext>
          </a:extLst>
        </xdr:cNvPr>
        <xdr:cNvSpPr txBox="1">
          <a:spLocks noChangeArrowheads="1"/>
        </xdr:cNvSpPr>
      </xdr:nvSpPr>
      <xdr:spPr bwMode="auto">
        <a:xfrm>
          <a:off x="3695700" y="25908000"/>
          <a:ext cx="1333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43" name="TextBox 1798">
          <a:extLst>
            <a:ext uri="{FF2B5EF4-FFF2-40B4-BE49-F238E27FC236}">
              <a16:creationId xmlns:a16="http://schemas.microsoft.com/office/drawing/2014/main" id="{00000000-0008-0000-0800-000089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44" name="TextBox 1">
          <a:extLst>
            <a:ext uri="{FF2B5EF4-FFF2-40B4-BE49-F238E27FC236}">
              <a16:creationId xmlns:a16="http://schemas.microsoft.com/office/drawing/2014/main" id="{00000000-0008-0000-0800-00008A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45" name="TextBox 1800">
          <a:extLst>
            <a:ext uri="{FF2B5EF4-FFF2-40B4-BE49-F238E27FC236}">
              <a16:creationId xmlns:a16="http://schemas.microsoft.com/office/drawing/2014/main" id="{00000000-0008-0000-0800-00008B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46" name="TextBox 1801">
          <a:extLst>
            <a:ext uri="{FF2B5EF4-FFF2-40B4-BE49-F238E27FC236}">
              <a16:creationId xmlns:a16="http://schemas.microsoft.com/office/drawing/2014/main" id="{00000000-0008-0000-0800-00008C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47" name="TextBox 1802">
          <a:extLst>
            <a:ext uri="{FF2B5EF4-FFF2-40B4-BE49-F238E27FC236}">
              <a16:creationId xmlns:a16="http://schemas.microsoft.com/office/drawing/2014/main" id="{00000000-0008-0000-0800-00008D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48" name="TextBox 1803">
          <a:extLst>
            <a:ext uri="{FF2B5EF4-FFF2-40B4-BE49-F238E27FC236}">
              <a16:creationId xmlns:a16="http://schemas.microsoft.com/office/drawing/2014/main" id="{00000000-0008-0000-0800-00008E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49" name="TextBox 1">
          <a:extLst>
            <a:ext uri="{FF2B5EF4-FFF2-40B4-BE49-F238E27FC236}">
              <a16:creationId xmlns:a16="http://schemas.microsoft.com/office/drawing/2014/main" id="{00000000-0008-0000-0800-00008F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50" name="TextBox 1805">
          <a:extLst>
            <a:ext uri="{FF2B5EF4-FFF2-40B4-BE49-F238E27FC236}">
              <a16:creationId xmlns:a16="http://schemas.microsoft.com/office/drawing/2014/main" id="{00000000-0008-0000-0800-000090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51" name="TextBox 1806">
          <a:extLst>
            <a:ext uri="{FF2B5EF4-FFF2-40B4-BE49-F238E27FC236}">
              <a16:creationId xmlns:a16="http://schemas.microsoft.com/office/drawing/2014/main" id="{00000000-0008-0000-0800-000091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52" name="TextBox 1">
          <a:extLst>
            <a:ext uri="{FF2B5EF4-FFF2-40B4-BE49-F238E27FC236}">
              <a16:creationId xmlns:a16="http://schemas.microsoft.com/office/drawing/2014/main" id="{00000000-0008-0000-0800-000092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53" name="TextBox 1808">
          <a:extLst>
            <a:ext uri="{FF2B5EF4-FFF2-40B4-BE49-F238E27FC236}">
              <a16:creationId xmlns:a16="http://schemas.microsoft.com/office/drawing/2014/main" id="{00000000-0008-0000-0800-000093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54" name="TextBox 1809">
          <a:extLst>
            <a:ext uri="{FF2B5EF4-FFF2-40B4-BE49-F238E27FC236}">
              <a16:creationId xmlns:a16="http://schemas.microsoft.com/office/drawing/2014/main" id="{00000000-0008-0000-0800-000094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55" name="TextBox 1810">
          <a:extLst>
            <a:ext uri="{FF2B5EF4-FFF2-40B4-BE49-F238E27FC236}">
              <a16:creationId xmlns:a16="http://schemas.microsoft.com/office/drawing/2014/main" id="{00000000-0008-0000-0800-000095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56" name="TextBox 1811">
          <a:extLst>
            <a:ext uri="{FF2B5EF4-FFF2-40B4-BE49-F238E27FC236}">
              <a16:creationId xmlns:a16="http://schemas.microsoft.com/office/drawing/2014/main" id="{00000000-0008-0000-0800-000096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57" name="TextBox 1">
          <a:extLst>
            <a:ext uri="{FF2B5EF4-FFF2-40B4-BE49-F238E27FC236}">
              <a16:creationId xmlns:a16="http://schemas.microsoft.com/office/drawing/2014/main" id="{00000000-0008-0000-0800-000097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58" name="TextBox 1813">
          <a:extLst>
            <a:ext uri="{FF2B5EF4-FFF2-40B4-BE49-F238E27FC236}">
              <a16:creationId xmlns:a16="http://schemas.microsoft.com/office/drawing/2014/main" id="{00000000-0008-0000-0800-000098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59" name="TextBox 1814">
          <a:extLst>
            <a:ext uri="{FF2B5EF4-FFF2-40B4-BE49-F238E27FC236}">
              <a16:creationId xmlns:a16="http://schemas.microsoft.com/office/drawing/2014/main" id="{00000000-0008-0000-0800-000099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60" name="TextBox 1">
          <a:extLst>
            <a:ext uri="{FF2B5EF4-FFF2-40B4-BE49-F238E27FC236}">
              <a16:creationId xmlns:a16="http://schemas.microsoft.com/office/drawing/2014/main" id="{00000000-0008-0000-0800-00009A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61" name="TextBox 1816">
          <a:extLst>
            <a:ext uri="{FF2B5EF4-FFF2-40B4-BE49-F238E27FC236}">
              <a16:creationId xmlns:a16="http://schemas.microsoft.com/office/drawing/2014/main" id="{00000000-0008-0000-0800-00009B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62" name="TextBox 1817">
          <a:extLst>
            <a:ext uri="{FF2B5EF4-FFF2-40B4-BE49-F238E27FC236}">
              <a16:creationId xmlns:a16="http://schemas.microsoft.com/office/drawing/2014/main" id="{00000000-0008-0000-0800-00009C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63" name="TextBox 1818">
          <a:extLst>
            <a:ext uri="{FF2B5EF4-FFF2-40B4-BE49-F238E27FC236}">
              <a16:creationId xmlns:a16="http://schemas.microsoft.com/office/drawing/2014/main" id="{00000000-0008-0000-0800-00009D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64" name="TextBox 1819">
          <a:extLst>
            <a:ext uri="{FF2B5EF4-FFF2-40B4-BE49-F238E27FC236}">
              <a16:creationId xmlns:a16="http://schemas.microsoft.com/office/drawing/2014/main" id="{00000000-0008-0000-0800-00009E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65" name="TextBox 1">
          <a:extLst>
            <a:ext uri="{FF2B5EF4-FFF2-40B4-BE49-F238E27FC236}">
              <a16:creationId xmlns:a16="http://schemas.microsoft.com/office/drawing/2014/main" id="{00000000-0008-0000-0800-00009F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38100"/>
    <xdr:sp macro="" textlink="">
      <xdr:nvSpPr>
        <xdr:cNvPr id="4266" name="TextBox 1821">
          <a:extLst>
            <a:ext uri="{FF2B5EF4-FFF2-40B4-BE49-F238E27FC236}">
              <a16:creationId xmlns:a16="http://schemas.microsoft.com/office/drawing/2014/main" id="{00000000-0008-0000-0800-0000A0340000}"/>
            </a:ext>
          </a:extLst>
        </xdr:cNvPr>
        <xdr:cNvSpPr txBox="1">
          <a:spLocks noChangeArrowheads="1"/>
        </xdr:cNvSpPr>
      </xdr:nvSpPr>
      <xdr:spPr bwMode="auto">
        <a:xfrm>
          <a:off x="3695700" y="259080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47625"/>
    <xdr:sp macro="" textlink="">
      <xdr:nvSpPr>
        <xdr:cNvPr id="4267" name="TextBox 4332">
          <a:extLst>
            <a:ext uri="{FF2B5EF4-FFF2-40B4-BE49-F238E27FC236}">
              <a16:creationId xmlns:a16="http://schemas.microsoft.com/office/drawing/2014/main" id="{00000000-0008-0000-0800-0000A1340000}"/>
            </a:ext>
          </a:extLst>
        </xdr:cNvPr>
        <xdr:cNvSpPr txBox="1">
          <a:spLocks noChangeArrowheads="1"/>
        </xdr:cNvSpPr>
      </xdr:nvSpPr>
      <xdr:spPr bwMode="auto">
        <a:xfrm>
          <a:off x="3695700" y="25908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47625"/>
    <xdr:sp macro="" textlink="">
      <xdr:nvSpPr>
        <xdr:cNvPr id="4268" name="TextBox 4333">
          <a:extLst>
            <a:ext uri="{FF2B5EF4-FFF2-40B4-BE49-F238E27FC236}">
              <a16:creationId xmlns:a16="http://schemas.microsoft.com/office/drawing/2014/main" id="{00000000-0008-0000-0800-0000A2340000}"/>
            </a:ext>
          </a:extLst>
        </xdr:cNvPr>
        <xdr:cNvSpPr txBox="1">
          <a:spLocks noChangeArrowheads="1"/>
        </xdr:cNvSpPr>
      </xdr:nvSpPr>
      <xdr:spPr bwMode="auto">
        <a:xfrm>
          <a:off x="3695700" y="25908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47625"/>
    <xdr:sp macro="" textlink="">
      <xdr:nvSpPr>
        <xdr:cNvPr id="4269" name="TextBox 4334">
          <a:extLst>
            <a:ext uri="{FF2B5EF4-FFF2-40B4-BE49-F238E27FC236}">
              <a16:creationId xmlns:a16="http://schemas.microsoft.com/office/drawing/2014/main" id="{00000000-0008-0000-0800-0000A3340000}"/>
            </a:ext>
          </a:extLst>
        </xdr:cNvPr>
        <xdr:cNvSpPr txBox="1">
          <a:spLocks noChangeArrowheads="1"/>
        </xdr:cNvSpPr>
      </xdr:nvSpPr>
      <xdr:spPr bwMode="auto">
        <a:xfrm>
          <a:off x="3695700" y="25908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70" name="TextBox 4335">
          <a:extLst>
            <a:ext uri="{FF2B5EF4-FFF2-40B4-BE49-F238E27FC236}">
              <a16:creationId xmlns:a16="http://schemas.microsoft.com/office/drawing/2014/main" id="{00000000-0008-0000-0800-0000A4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71" name="TextBox 1">
          <a:extLst>
            <a:ext uri="{FF2B5EF4-FFF2-40B4-BE49-F238E27FC236}">
              <a16:creationId xmlns:a16="http://schemas.microsoft.com/office/drawing/2014/main" id="{00000000-0008-0000-0800-0000A5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72" name="TextBox 4337">
          <a:extLst>
            <a:ext uri="{FF2B5EF4-FFF2-40B4-BE49-F238E27FC236}">
              <a16:creationId xmlns:a16="http://schemas.microsoft.com/office/drawing/2014/main" id="{00000000-0008-0000-0800-0000A6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73" name="TextBox 4338">
          <a:extLst>
            <a:ext uri="{FF2B5EF4-FFF2-40B4-BE49-F238E27FC236}">
              <a16:creationId xmlns:a16="http://schemas.microsoft.com/office/drawing/2014/main" id="{00000000-0008-0000-0800-0000A7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74" name="TextBox 4339">
          <a:extLst>
            <a:ext uri="{FF2B5EF4-FFF2-40B4-BE49-F238E27FC236}">
              <a16:creationId xmlns:a16="http://schemas.microsoft.com/office/drawing/2014/main" id="{00000000-0008-0000-0800-0000A8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75" name="TextBox 4340">
          <a:extLst>
            <a:ext uri="{FF2B5EF4-FFF2-40B4-BE49-F238E27FC236}">
              <a16:creationId xmlns:a16="http://schemas.microsoft.com/office/drawing/2014/main" id="{00000000-0008-0000-0800-0000A9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76" name="TextBox 1">
          <a:extLst>
            <a:ext uri="{FF2B5EF4-FFF2-40B4-BE49-F238E27FC236}">
              <a16:creationId xmlns:a16="http://schemas.microsoft.com/office/drawing/2014/main" id="{00000000-0008-0000-0800-0000AA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77" name="TextBox 4342">
          <a:extLst>
            <a:ext uri="{FF2B5EF4-FFF2-40B4-BE49-F238E27FC236}">
              <a16:creationId xmlns:a16="http://schemas.microsoft.com/office/drawing/2014/main" id="{00000000-0008-0000-0800-0000AB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78" name="TextBox 4343">
          <a:extLst>
            <a:ext uri="{FF2B5EF4-FFF2-40B4-BE49-F238E27FC236}">
              <a16:creationId xmlns:a16="http://schemas.microsoft.com/office/drawing/2014/main" id="{00000000-0008-0000-0800-0000AC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79" name="TextBox 1">
          <a:extLst>
            <a:ext uri="{FF2B5EF4-FFF2-40B4-BE49-F238E27FC236}">
              <a16:creationId xmlns:a16="http://schemas.microsoft.com/office/drawing/2014/main" id="{00000000-0008-0000-0800-0000AD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80" name="TextBox 4345">
          <a:extLst>
            <a:ext uri="{FF2B5EF4-FFF2-40B4-BE49-F238E27FC236}">
              <a16:creationId xmlns:a16="http://schemas.microsoft.com/office/drawing/2014/main" id="{00000000-0008-0000-0800-0000AE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81" name="TextBox 4346">
          <a:extLst>
            <a:ext uri="{FF2B5EF4-FFF2-40B4-BE49-F238E27FC236}">
              <a16:creationId xmlns:a16="http://schemas.microsoft.com/office/drawing/2014/main" id="{00000000-0008-0000-0800-0000AF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82" name="TextBox 4347">
          <a:extLst>
            <a:ext uri="{FF2B5EF4-FFF2-40B4-BE49-F238E27FC236}">
              <a16:creationId xmlns:a16="http://schemas.microsoft.com/office/drawing/2014/main" id="{00000000-0008-0000-0800-0000B0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83" name="TextBox 4348">
          <a:extLst>
            <a:ext uri="{FF2B5EF4-FFF2-40B4-BE49-F238E27FC236}">
              <a16:creationId xmlns:a16="http://schemas.microsoft.com/office/drawing/2014/main" id="{00000000-0008-0000-0800-0000B1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84" name="TextBox 1">
          <a:extLst>
            <a:ext uri="{FF2B5EF4-FFF2-40B4-BE49-F238E27FC236}">
              <a16:creationId xmlns:a16="http://schemas.microsoft.com/office/drawing/2014/main" id="{00000000-0008-0000-0800-0000B2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85" name="TextBox 4350">
          <a:extLst>
            <a:ext uri="{FF2B5EF4-FFF2-40B4-BE49-F238E27FC236}">
              <a16:creationId xmlns:a16="http://schemas.microsoft.com/office/drawing/2014/main" id="{00000000-0008-0000-0800-0000B3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86" name="TextBox 4351">
          <a:extLst>
            <a:ext uri="{FF2B5EF4-FFF2-40B4-BE49-F238E27FC236}">
              <a16:creationId xmlns:a16="http://schemas.microsoft.com/office/drawing/2014/main" id="{00000000-0008-0000-0800-0000B4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87" name="TextBox 1">
          <a:extLst>
            <a:ext uri="{FF2B5EF4-FFF2-40B4-BE49-F238E27FC236}">
              <a16:creationId xmlns:a16="http://schemas.microsoft.com/office/drawing/2014/main" id="{00000000-0008-0000-0800-0000B5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88" name="TextBox 4353">
          <a:extLst>
            <a:ext uri="{FF2B5EF4-FFF2-40B4-BE49-F238E27FC236}">
              <a16:creationId xmlns:a16="http://schemas.microsoft.com/office/drawing/2014/main" id="{00000000-0008-0000-0800-0000B6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89" name="TextBox 4354">
          <a:extLst>
            <a:ext uri="{FF2B5EF4-FFF2-40B4-BE49-F238E27FC236}">
              <a16:creationId xmlns:a16="http://schemas.microsoft.com/office/drawing/2014/main" id="{00000000-0008-0000-0800-0000B7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90" name="TextBox 4355">
          <a:extLst>
            <a:ext uri="{FF2B5EF4-FFF2-40B4-BE49-F238E27FC236}">
              <a16:creationId xmlns:a16="http://schemas.microsoft.com/office/drawing/2014/main" id="{00000000-0008-0000-0800-0000B8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91" name="TextBox 4356">
          <a:extLst>
            <a:ext uri="{FF2B5EF4-FFF2-40B4-BE49-F238E27FC236}">
              <a16:creationId xmlns:a16="http://schemas.microsoft.com/office/drawing/2014/main" id="{00000000-0008-0000-0800-0000B9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92" name="TextBox 1">
          <a:extLst>
            <a:ext uri="{FF2B5EF4-FFF2-40B4-BE49-F238E27FC236}">
              <a16:creationId xmlns:a16="http://schemas.microsoft.com/office/drawing/2014/main" id="{00000000-0008-0000-0800-0000BA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47625"/>
    <xdr:sp macro="" textlink="">
      <xdr:nvSpPr>
        <xdr:cNvPr id="4293" name="TextBox 4358">
          <a:extLst>
            <a:ext uri="{FF2B5EF4-FFF2-40B4-BE49-F238E27FC236}">
              <a16:creationId xmlns:a16="http://schemas.microsoft.com/office/drawing/2014/main" id="{00000000-0008-0000-0800-0000BB340000}"/>
            </a:ext>
          </a:extLst>
        </xdr:cNvPr>
        <xdr:cNvSpPr txBox="1">
          <a:spLocks noChangeArrowheads="1"/>
        </xdr:cNvSpPr>
      </xdr:nvSpPr>
      <xdr:spPr bwMode="auto">
        <a:xfrm>
          <a:off x="3695700" y="25908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161925"/>
    <xdr:sp macro="" textlink="">
      <xdr:nvSpPr>
        <xdr:cNvPr id="4294" name="TextBox 1633">
          <a:extLst>
            <a:ext uri="{FF2B5EF4-FFF2-40B4-BE49-F238E27FC236}">
              <a16:creationId xmlns:a16="http://schemas.microsoft.com/office/drawing/2014/main" id="{00000000-0008-0000-0800-0000BC340000}"/>
            </a:ext>
          </a:extLst>
        </xdr:cNvPr>
        <xdr:cNvSpPr txBox="1">
          <a:spLocks noChangeArrowheads="1"/>
        </xdr:cNvSpPr>
      </xdr:nvSpPr>
      <xdr:spPr bwMode="auto">
        <a:xfrm>
          <a:off x="3695700" y="25908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161925"/>
    <xdr:sp macro="" textlink="">
      <xdr:nvSpPr>
        <xdr:cNvPr id="4295" name="TextBox 1634">
          <a:extLst>
            <a:ext uri="{FF2B5EF4-FFF2-40B4-BE49-F238E27FC236}">
              <a16:creationId xmlns:a16="http://schemas.microsoft.com/office/drawing/2014/main" id="{00000000-0008-0000-0800-0000BD340000}"/>
            </a:ext>
          </a:extLst>
        </xdr:cNvPr>
        <xdr:cNvSpPr txBox="1">
          <a:spLocks noChangeArrowheads="1"/>
        </xdr:cNvSpPr>
      </xdr:nvSpPr>
      <xdr:spPr bwMode="auto">
        <a:xfrm>
          <a:off x="3695700" y="25908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133350" cy="161925"/>
    <xdr:sp macro="" textlink="">
      <xdr:nvSpPr>
        <xdr:cNvPr id="4296" name="TextBox 1635">
          <a:extLst>
            <a:ext uri="{FF2B5EF4-FFF2-40B4-BE49-F238E27FC236}">
              <a16:creationId xmlns:a16="http://schemas.microsoft.com/office/drawing/2014/main" id="{00000000-0008-0000-0800-0000BE340000}"/>
            </a:ext>
          </a:extLst>
        </xdr:cNvPr>
        <xdr:cNvSpPr txBox="1">
          <a:spLocks noChangeArrowheads="1"/>
        </xdr:cNvSpPr>
      </xdr:nvSpPr>
      <xdr:spPr bwMode="auto">
        <a:xfrm>
          <a:off x="3695700" y="25908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297" name="TextBox 1636">
          <a:extLst>
            <a:ext uri="{FF2B5EF4-FFF2-40B4-BE49-F238E27FC236}">
              <a16:creationId xmlns:a16="http://schemas.microsoft.com/office/drawing/2014/main" id="{00000000-0008-0000-0800-0000BF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298" name="TextBox 1">
          <a:extLst>
            <a:ext uri="{FF2B5EF4-FFF2-40B4-BE49-F238E27FC236}">
              <a16:creationId xmlns:a16="http://schemas.microsoft.com/office/drawing/2014/main" id="{00000000-0008-0000-0800-0000C0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299" name="TextBox 1638">
          <a:extLst>
            <a:ext uri="{FF2B5EF4-FFF2-40B4-BE49-F238E27FC236}">
              <a16:creationId xmlns:a16="http://schemas.microsoft.com/office/drawing/2014/main" id="{00000000-0008-0000-0800-0000C1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00" name="TextBox 1639">
          <a:extLst>
            <a:ext uri="{FF2B5EF4-FFF2-40B4-BE49-F238E27FC236}">
              <a16:creationId xmlns:a16="http://schemas.microsoft.com/office/drawing/2014/main" id="{00000000-0008-0000-0800-0000C2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01" name="TextBox 1640">
          <a:extLst>
            <a:ext uri="{FF2B5EF4-FFF2-40B4-BE49-F238E27FC236}">
              <a16:creationId xmlns:a16="http://schemas.microsoft.com/office/drawing/2014/main" id="{00000000-0008-0000-0800-0000C3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02" name="TextBox 1641">
          <a:extLst>
            <a:ext uri="{FF2B5EF4-FFF2-40B4-BE49-F238E27FC236}">
              <a16:creationId xmlns:a16="http://schemas.microsoft.com/office/drawing/2014/main" id="{00000000-0008-0000-0800-0000C4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03" name="TextBox 1">
          <a:extLst>
            <a:ext uri="{FF2B5EF4-FFF2-40B4-BE49-F238E27FC236}">
              <a16:creationId xmlns:a16="http://schemas.microsoft.com/office/drawing/2014/main" id="{00000000-0008-0000-0800-0000C5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04" name="TextBox 1643">
          <a:extLst>
            <a:ext uri="{FF2B5EF4-FFF2-40B4-BE49-F238E27FC236}">
              <a16:creationId xmlns:a16="http://schemas.microsoft.com/office/drawing/2014/main" id="{00000000-0008-0000-0800-0000C6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05" name="TextBox 1644">
          <a:extLst>
            <a:ext uri="{FF2B5EF4-FFF2-40B4-BE49-F238E27FC236}">
              <a16:creationId xmlns:a16="http://schemas.microsoft.com/office/drawing/2014/main" id="{00000000-0008-0000-0800-0000C7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06" name="TextBox 1">
          <a:extLst>
            <a:ext uri="{FF2B5EF4-FFF2-40B4-BE49-F238E27FC236}">
              <a16:creationId xmlns:a16="http://schemas.microsoft.com/office/drawing/2014/main" id="{00000000-0008-0000-0800-0000C8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07" name="TextBox 1646">
          <a:extLst>
            <a:ext uri="{FF2B5EF4-FFF2-40B4-BE49-F238E27FC236}">
              <a16:creationId xmlns:a16="http://schemas.microsoft.com/office/drawing/2014/main" id="{00000000-0008-0000-0800-0000C9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08" name="TextBox 1647">
          <a:extLst>
            <a:ext uri="{FF2B5EF4-FFF2-40B4-BE49-F238E27FC236}">
              <a16:creationId xmlns:a16="http://schemas.microsoft.com/office/drawing/2014/main" id="{00000000-0008-0000-0800-0000CA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09" name="TextBox 1648">
          <a:extLst>
            <a:ext uri="{FF2B5EF4-FFF2-40B4-BE49-F238E27FC236}">
              <a16:creationId xmlns:a16="http://schemas.microsoft.com/office/drawing/2014/main" id="{00000000-0008-0000-0800-0000CB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10" name="TextBox 1649">
          <a:extLst>
            <a:ext uri="{FF2B5EF4-FFF2-40B4-BE49-F238E27FC236}">
              <a16:creationId xmlns:a16="http://schemas.microsoft.com/office/drawing/2014/main" id="{00000000-0008-0000-0800-0000CC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11" name="TextBox 1">
          <a:extLst>
            <a:ext uri="{FF2B5EF4-FFF2-40B4-BE49-F238E27FC236}">
              <a16:creationId xmlns:a16="http://schemas.microsoft.com/office/drawing/2014/main" id="{00000000-0008-0000-0800-0000CD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12" name="TextBox 1651">
          <a:extLst>
            <a:ext uri="{FF2B5EF4-FFF2-40B4-BE49-F238E27FC236}">
              <a16:creationId xmlns:a16="http://schemas.microsoft.com/office/drawing/2014/main" id="{00000000-0008-0000-0800-0000CE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13" name="TextBox 1652">
          <a:extLst>
            <a:ext uri="{FF2B5EF4-FFF2-40B4-BE49-F238E27FC236}">
              <a16:creationId xmlns:a16="http://schemas.microsoft.com/office/drawing/2014/main" id="{00000000-0008-0000-0800-0000CF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14" name="TextBox 1">
          <a:extLst>
            <a:ext uri="{FF2B5EF4-FFF2-40B4-BE49-F238E27FC236}">
              <a16:creationId xmlns:a16="http://schemas.microsoft.com/office/drawing/2014/main" id="{00000000-0008-0000-0800-0000D0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15" name="TextBox 1654">
          <a:extLst>
            <a:ext uri="{FF2B5EF4-FFF2-40B4-BE49-F238E27FC236}">
              <a16:creationId xmlns:a16="http://schemas.microsoft.com/office/drawing/2014/main" id="{00000000-0008-0000-0800-0000D1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16" name="TextBox 1655">
          <a:extLst>
            <a:ext uri="{FF2B5EF4-FFF2-40B4-BE49-F238E27FC236}">
              <a16:creationId xmlns:a16="http://schemas.microsoft.com/office/drawing/2014/main" id="{00000000-0008-0000-0800-0000D2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17" name="TextBox 1656">
          <a:extLst>
            <a:ext uri="{FF2B5EF4-FFF2-40B4-BE49-F238E27FC236}">
              <a16:creationId xmlns:a16="http://schemas.microsoft.com/office/drawing/2014/main" id="{00000000-0008-0000-0800-0000D3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18" name="TextBox 1657">
          <a:extLst>
            <a:ext uri="{FF2B5EF4-FFF2-40B4-BE49-F238E27FC236}">
              <a16:creationId xmlns:a16="http://schemas.microsoft.com/office/drawing/2014/main" id="{00000000-0008-0000-0800-0000D4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19" name="TextBox 1">
          <a:extLst>
            <a:ext uri="{FF2B5EF4-FFF2-40B4-BE49-F238E27FC236}">
              <a16:creationId xmlns:a16="http://schemas.microsoft.com/office/drawing/2014/main" id="{00000000-0008-0000-0800-0000D5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6</xdr:col>
      <xdr:colOff>38100</xdr:colOff>
      <xdr:row>136</xdr:row>
      <xdr:rowOff>0</xdr:rowOff>
    </xdr:from>
    <xdr:ext cx="76200" cy="161925"/>
    <xdr:sp macro="" textlink="">
      <xdr:nvSpPr>
        <xdr:cNvPr id="4320" name="TextBox 1659">
          <a:extLst>
            <a:ext uri="{FF2B5EF4-FFF2-40B4-BE49-F238E27FC236}">
              <a16:creationId xmlns:a16="http://schemas.microsoft.com/office/drawing/2014/main" id="{00000000-0008-0000-0800-0000D6340000}"/>
            </a:ext>
          </a:extLst>
        </xdr:cNvPr>
        <xdr:cNvSpPr txBox="1">
          <a:spLocks noChangeArrowheads="1"/>
        </xdr:cNvSpPr>
      </xdr:nvSpPr>
      <xdr:spPr bwMode="auto">
        <a:xfrm>
          <a:off x="3695700" y="25908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4</xdr:col>
      <xdr:colOff>447675</xdr:colOff>
      <xdr:row>85</xdr:row>
      <xdr:rowOff>114300</xdr:rowOff>
    </xdr:from>
    <xdr:to>
      <xdr:col>4</xdr:col>
      <xdr:colOff>523875</xdr:colOff>
      <xdr:row>85</xdr:row>
      <xdr:rowOff>114300</xdr:rowOff>
    </xdr:to>
    <xdr:sp macro="" textlink="">
      <xdr:nvSpPr>
        <xdr:cNvPr id="4321" name="TextBox 1629">
          <a:extLst>
            <a:ext uri="{FF2B5EF4-FFF2-40B4-BE49-F238E27FC236}">
              <a16:creationId xmlns:a16="http://schemas.microsoft.com/office/drawing/2014/main" id="{00000000-0008-0000-0800-0000D7340000}"/>
            </a:ext>
          </a:extLst>
        </xdr:cNvPr>
        <xdr:cNvSpPr txBox="1">
          <a:spLocks noChangeArrowheads="1"/>
        </xdr:cNvSpPr>
      </xdr:nvSpPr>
      <xdr:spPr bwMode="auto">
        <a:xfrm>
          <a:off x="2886075" y="16306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3</xdr:col>
      <xdr:colOff>400050</xdr:colOff>
      <xdr:row>87</xdr:row>
      <xdr:rowOff>0</xdr:rowOff>
    </xdr:from>
    <xdr:ext cx="76200" cy="184150"/>
    <xdr:sp macro="" textlink="">
      <xdr:nvSpPr>
        <xdr:cNvPr id="4322" name="TextBox 307">
          <a:extLst>
            <a:ext uri="{FF2B5EF4-FFF2-40B4-BE49-F238E27FC236}">
              <a16:creationId xmlns:a16="http://schemas.microsoft.com/office/drawing/2014/main" id="{00000000-0008-0000-0800-0000D8340000}"/>
            </a:ext>
          </a:extLst>
        </xdr:cNvPr>
        <xdr:cNvSpPr txBox="1">
          <a:spLocks noChangeArrowheads="1"/>
        </xdr:cNvSpPr>
      </xdr:nvSpPr>
      <xdr:spPr bwMode="auto">
        <a:xfrm>
          <a:off x="2228850" y="165735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231776"/>
    <xdr:sp macro="" textlink="">
      <xdr:nvSpPr>
        <xdr:cNvPr id="4323" name="TextBox 351">
          <a:extLst>
            <a:ext uri="{FF2B5EF4-FFF2-40B4-BE49-F238E27FC236}">
              <a16:creationId xmlns:a16="http://schemas.microsoft.com/office/drawing/2014/main" id="{00000000-0008-0000-0800-0000DE34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231776"/>
    <xdr:sp macro="" textlink="">
      <xdr:nvSpPr>
        <xdr:cNvPr id="4324" name="TextBox 358">
          <a:extLst>
            <a:ext uri="{FF2B5EF4-FFF2-40B4-BE49-F238E27FC236}">
              <a16:creationId xmlns:a16="http://schemas.microsoft.com/office/drawing/2014/main" id="{00000000-0008-0000-0800-0000DF34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231776"/>
    <xdr:sp macro="" textlink="">
      <xdr:nvSpPr>
        <xdr:cNvPr id="4325" name="TextBox 381">
          <a:extLst>
            <a:ext uri="{FF2B5EF4-FFF2-40B4-BE49-F238E27FC236}">
              <a16:creationId xmlns:a16="http://schemas.microsoft.com/office/drawing/2014/main" id="{00000000-0008-0000-0800-0000E034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231776"/>
    <xdr:sp macro="" textlink="">
      <xdr:nvSpPr>
        <xdr:cNvPr id="4326" name="TextBox 389">
          <a:extLst>
            <a:ext uri="{FF2B5EF4-FFF2-40B4-BE49-F238E27FC236}">
              <a16:creationId xmlns:a16="http://schemas.microsoft.com/office/drawing/2014/main" id="{00000000-0008-0000-0800-0000E134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327" name="TextBox 398">
          <a:extLst>
            <a:ext uri="{FF2B5EF4-FFF2-40B4-BE49-F238E27FC236}">
              <a16:creationId xmlns:a16="http://schemas.microsoft.com/office/drawing/2014/main" id="{00000000-0008-0000-0800-0000E234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328" name="TextBox 405">
          <a:extLst>
            <a:ext uri="{FF2B5EF4-FFF2-40B4-BE49-F238E27FC236}">
              <a16:creationId xmlns:a16="http://schemas.microsoft.com/office/drawing/2014/main" id="{00000000-0008-0000-0800-0000E334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329" name="TextBox 765">
          <a:extLst>
            <a:ext uri="{FF2B5EF4-FFF2-40B4-BE49-F238E27FC236}">
              <a16:creationId xmlns:a16="http://schemas.microsoft.com/office/drawing/2014/main" id="{00000000-0008-0000-0800-0000E434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330" name="TextBox 766">
          <a:extLst>
            <a:ext uri="{FF2B5EF4-FFF2-40B4-BE49-F238E27FC236}">
              <a16:creationId xmlns:a16="http://schemas.microsoft.com/office/drawing/2014/main" id="{00000000-0008-0000-0800-0000E534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4</xdr:col>
      <xdr:colOff>447675</xdr:colOff>
      <xdr:row>85</xdr:row>
      <xdr:rowOff>114300</xdr:rowOff>
    </xdr:from>
    <xdr:to>
      <xdr:col>4</xdr:col>
      <xdr:colOff>523875</xdr:colOff>
      <xdr:row>85</xdr:row>
      <xdr:rowOff>114300</xdr:rowOff>
    </xdr:to>
    <xdr:sp macro="" textlink="">
      <xdr:nvSpPr>
        <xdr:cNvPr id="4331" name="TextBox 1629">
          <a:extLst>
            <a:ext uri="{FF2B5EF4-FFF2-40B4-BE49-F238E27FC236}">
              <a16:creationId xmlns:a16="http://schemas.microsoft.com/office/drawing/2014/main" id="{00000000-0008-0000-0800-0000E6340000}"/>
            </a:ext>
          </a:extLst>
        </xdr:cNvPr>
        <xdr:cNvSpPr txBox="1">
          <a:spLocks noChangeArrowheads="1"/>
        </xdr:cNvSpPr>
      </xdr:nvSpPr>
      <xdr:spPr bwMode="auto">
        <a:xfrm>
          <a:off x="2886075" y="16306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3</xdr:col>
      <xdr:colOff>400050</xdr:colOff>
      <xdr:row>127</xdr:row>
      <xdr:rowOff>104775</xdr:rowOff>
    </xdr:from>
    <xdr:ext cx="250639" cy="234388"/>
    <xdr:sp macro="" textlink="">
      <xdr:nvSpPr>
        <xdr:cNvPr id="4332" name="TextBox 2224">
          <a:extLst>
            <a:ext uri="{FF2B5EF4-FFF2-40B4-BE49-F238E27FC236}">
              <a16:creationId xmlns:a16="http://schemas.microsoft.com/office/drawing/2014/main" id="{00000000-0008-0000-0800-0000E734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4388"/>
    <xdr:sp macro="" textlink="">
      <xdr:nvSpPr>
        <xdr:cNvPr id="4333" name="TextBox 2231">
          <a:extLst>
            <a:ext uri="{FF2B5EF4-FFF2-40B4-BE49-F238E27FC236}">
              <a16:creationId xmlns:a16="http://schemas.microsoft.com/office/drawing/2014/main" id="{00000000-0008-0000-0800-0000E834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4388"/>
    <xdr:sp macro="" textlink="">
      <xdr:nvSpPr>
        <xdr:cNvPr id="4334" name="TextBox 2240">
          <a:extLst>
            <a:ext uri="{FF2B5EF4-FFF2-40B4-BE49-F238E27FC236}">
              <a16:creationId xmlns:a16="http://schemas.microsoft.com/office/drawing/2014/main" id="{00000000-0008-0000-0800-0000E934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4388"/>
    <xdr:sp macro="" textlink="">
      <xdr:nvSpPr>
        <xdr:cNvPr id="4335" name="TextBox 2248">
          <a:extLst>
            <a:ext uri="{FF2B5EF4-FFF2-40B4-BE49-F238E27FC236}">
              <a16:creationId xmlns:a16="http://schemas.microsoft.com/office/drawing/2014/main" id="{00000000-0008-0000-0800-0000EA34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87</xdr:row>
      <xdr:rowOff>0</xdr:rowOff>
    </xdr:from>
    <xdr:ext cx="76200" cy="196290"/>
    <xdr:sp macro="" textlink="">
      <xdr:nvSpPr>
        <xdr:cNvPr id="4336" name="TextBox 2346">
          <a:extLst>
            <a:ext uri="{FF2B5EF4-FFF2-40B4-BE49-F238E27FC236}">
              <a16:creationId xmlns:a16="http://schemas.microsoft.com/office/drawing/2014/main" id="{00000000-0008-0000-0800-0000EB340000}"/>
            </a:ext>
          </a:extLst>
        </xdr:cNvPr>
        <xdr:cNvSpPr txBox="1">
          <a:spLocks noChangeArrowheads="1"/>
        </xdr:cNvSpPr>
      </xdr:nvSpPr>
      <xdr:spPr bwMode="auto">
        <a:xfrm>
          <a:off x="2228850" y="16573500"/>
          <a:ext cx="76200" cy="196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337" name="TextBox 2355">
          <a:extLst>
            <a:ext uri="{FF2B5EF4-FFF2-40B4-BE49-F238E27FC236}">
              <a16:creationId xmlns:a16="http://schemas.microsoft.com/office/drawing/2014/main" id="{00000000-0008-0000-0800-0000EC34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338" name="TextBox 2362">
          <a:extLst>
            <a:ext uri="{FF2B5EF4-FFF2-40B4-BE49-F238E27FC236}">
              <a16:creationId xmlns:a16="http://schemas.microsoft.com/office/drawing/2014/main" id="{00000000-0008-0000-0800-0000ED34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339" name="TextBox 2371">
          <a:extLst>
            <a:ext uri="{FF2B5EF4-FFF2-40B4-BE49-F238E27FC236}">
              <a16:creationId xmlns:a16="http://schemas.microsoft.com/office/drawing/2014/main" id="{00000000-0008-0000-0800-0000EE34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340" name="TextBox 2372">
          <a:extLst>
            <a:ext uri="{FF2B5EF4-FFF2-40B4-BE49-F238E27FC236}">
              <a16:creationId xmlns:a16="http://schemas.microsoft.com/office/drawing/2014/main" id="{00000000-0008-0000-0800-0000EF34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341" name="TextBox 2373">
          <a:extLst>
            <a:ext uri="{FF2B5EF4-FFF2-40B4-BE49-F238E27FC236}">
              <a16:creationId xmlns:a16="http://schemas.microsoft.com/office/drawing/2014/main" id="{00000000-0008-0000-0800-0000F034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342" name="TextBox 2380">
          <a:extLst>
            <a:ext uri="{FF2B5EF4-FFF2-40B4-BE49-F238E27FC236}">
              <a16:creationId xmlns:a16="http://schemas.microsoft.com/office/drawing/2014/main" id="{00000000-0008-0000-0800-0000F134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343" name="TextBox 2389">
          <a:extLst>
            <a:ext uri="{FF2B5EF4-FFF2-40B4-BE49-F238E27FC236}">
              <a16:creationId xmlns:a16="http://schemas.microsoft.com/office/drawing/2014/main" id="{00000000-0008-0000-0800-0000F234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344" name="TextBox 2397">
          <a:extLst>
            <a:ext uri="{FF2B5EF4-FFF2-40B4-BE49-F238E27FC236}">
              <a16:creationId xmlns:a16="http://schemas.microsoft.com/office/drawing/2014/main" id="{00000000-0008-0000-0800-0000F334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45" name="TextBox 2406">
          <a:extLst>
            <a:ext uri="{FF2B5EF4-FFF2-40B4-BE49-F238E27FC236}">
              <a16:creationId xmlns:a16="http://schemas.microsoft.com/office/drawing/2014/main" id="{00000000-0008-0000-0800-0000F434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46" name="TextBox 1">
          <a:extLst>
            <a:ext uri="{FF2B5EF4-FFF2-40B4-BE49-F238E27FC236}">
              <a16:creationId xmlns:a16="http://schemas.microsoft.com/office/drawing/2014/main" id="{00000000-0008-0000-0800-0000F534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47" name="TextBox 2408">
          <a:extLst>
            <a:ext uri="{FF2B5EF4-FFF2-40B4-BE49-F238E27FC236}">
              <a16:creationId xmlns:a16="http://schemas.microsoft.com/office/drawing/2014/main" id="{00000000-0008-0000-0800-0000F634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48" name="TextBox 1">
          <a:extLst>
            <a:ext uri="{FF2B5EF4-FFF2-40B4-BE49-F238E27FC236}">
              <a16:creationId xmlns:a16="http://schemas.microsoft.com/office/drawing/2014/main" id="{00000000-0008-0000-0800-0000F734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49" name="TextBox 2414">
          <a:extLst>
            <a:ext uri="{FF2B5EF4-FFF2-40B4-BE49-F238E27FC236}">
              <a16:creationId xmlns:a16="http://schemas.microsoft.com/office/drawing/2014/main" id="{00000000-0008-0000-0800-0000F834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50" name="TextBox 1">
          <a:extLst>
            <a:ext uri="{FF2B5EF4-FFF2-40B4-BE49-F238E27FC236}">
              <a16:creationId xmlns:a16="http://schemas.microsoft.com/office/drawing/2014/main" id="{00000000-0008-0000-0800-0000F934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51" name="TextBox 2416">
          <a:extLst>
            <a:ext uri="{FF2B5EF4-FFF2-40B4-BE49-F238E27FC236}">
              <a16:creationId xmlns:a16="http://schemas.microsoft.com/office/drawing/2014/main" id="{00000000-0008-0000-0800-0000FA34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52" name="TextBox 1">
          <a:extLst>
            <a:ext uri="{FF2B5EF4-FFF2-40B4-BE49-F238E27FC236}">
              <a16:creationId xmlns:a16="http://schemas.microsoft.com/office/drawing/2014/main" id="{00000000-0008-0000-0800-0000FB34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353" name="TextBox 3292">
          <a:extLst>
            <a:ext uri="{FF2B5EF4-FFF2-40B4-BE49-F238E27FC236}">
              <a16:creationId xmlns:a16="http://schemas.microsoft.com/office/drawing/2014/main" id="{00000000-0008-0000-0800-0000FC34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354" name="TextBox 1">
          <a:extLst>
            <a:ext uri="{FF2B5EF4-FFF2-40B4-BE49-F238E27FC236}">
              <a16:creationId xmlns:a16="http://schemas.microsoft.com/office/drawing/2014/main" id="{00000000-0008-0000-0800-0000FD34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355" name="TextBox 3294">
          <a:extLst>
            <a:ext uri="{FF2B5EF4-FFF2-40B4-BE49-F238E27FC236}">
              <a16:creationId xmlns:a16="http://schemas.microsoft.com/office/drawing/2014/main" id="{00000000-0008-0000-0800-0000FE34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356" name="TextBox 1">
          <a:extLst>
            <a:ext uri="{FF2B5EF4-FFF2-40B4-BE49-F238E27FC236}">
              <a16:creationId xmlns:a16="http://schemas.microsoft.com/office/drawing/2014/main" id="{00000000-0008-0000-0800-0000FF34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357" name="TextBox 3296">
          <a:extLst>
            <a:ext uri="{FF2B5EF4-FFF2-40B4-BE49-F238E27FC236}">
              <a16:creationId xmlns:a16="http://schemas.microsoft.com/office/drawing/2014/main" id="{00000000-0008-0000-0800-000000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358" name="TextBox 1">
          <a:extLst>
            <a:ext uri="{FF2B5EF4-FFF2-40B4-BE49-F238E27FC236}">
              <a16:creationId xmlns:a16="http://schemas.microsoft.com/office/drawing/2014/main" id="{00000000-0008-0000-0800-000001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359" name="TextBox 3298">
          <a:extLst>
            <a:ext uri="{FF2B5EF4-FFF2-40B4-BE49-F238E27FC236}">
              <a16:creationId xmlns:a16="http://schemas.microsoft.com/office/drawing/2014/main" id="{00000000-0008-0000-0800-000002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360" name="TextBox 1">
          <a:extLst>
            <a:ext uri="{FF2B5EF4-FFF2-40B4-BE49-F238E27FC236}">
              <a16:creationId xmlns:a16="http://schemas.microsoft.com/office/drawing/2014/main" id="{00000000-0008-0000-0800-000003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361" name="TextBox 3300">
          <a:extLst>
            <a:ext uri="{FF2B5EF4-FFF2-40B4-BE49-F238E27FC236}">
              <a16:creationId xmlns:a16="http://schemas.microsoft.com/office/drawing/2014/main" id="{00000000-0008-0000-0800-00000435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362" name="TextBox 3307">
          <a:extLst>
            <a:ext uri="{FF2B5EF4-FFF2-40B4-BE49-F238E27FC236}">
              <a16:creationId xmlns:a16="http://schemas.microsoft.com/office/drawing/2014/main" id="{00000000-0008-0000-0800-00000535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363" name="TextBox 3316">
          <a:extLst>
            <a:ext uri="{FF2B5EF4-FFF2-40B4-BE49-F238E27FC236}">
              <a16:creationId xmlns:a16="http://schemas.microsoft.com/office/drawing/2014/main" id="{00000000-0008-0000-0800-00000635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364" name="TextBox 3324">
          <a:extLst>
            <a:ext uri="{FF2B5EF4-FFF2-40B4-BE49-F238E27FC236}">
              <a16:creationId xmlns:a16="http://schemas.microsoft.com/office/drawing/2014/main" id="{00000000-0008-0000-0800-00000735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9525"/>
    <xdr:sp macro="" textlink="">
      <xdr:nvSpPr>
        <xdr:cNvPr id="4365" name="TextBox 4431">
          <a:extLst>
            <a:ext uri="{FF2B5EF4-FFF2-40B4-BE49-F238E27FC236}">
              <a16:creationId xmlns:a16="http://schemas.microsoft.com/office/drawing/2014/main" id="{00000000-0008-0000-0800-000008350000}"/>
            </a:ext>
          </a:extLst>
        </xdr:cNvPr>
        <xdr:cNvSpPr txBox="1">
          <a:spLocks noChangeArrowheads="1"/>
        </xdr:cNvSpPr>
      </xdr:nvSpPr>
      <xdr:spPr bwMode="auto">
        <a:xfrm>
          <a:off x="222885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66" name="TextBox 4437">
          <a:extLst>
            <a:ext uri="{FF2B5EF4-FFF2-40B4-BE49-F238E27FC236}">
              <a16:creationId xmlns:a16="http://schemas.microsoft.com/office/drawing/2014/main" id="{00000000-0008-0000-0800-000009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67" name="TextBox 1">
          <a:extLst>
            <a:ext uri="{FF2B5EF4-FFF2-40B4-BE49-F238E27FC236}">
              <a16:creationId xmlns:a16="http://schemas.microsoft.com/office/drawing/2014/main" id="{00000000-0008-0000-0800-00000A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68" name="TextBox 4439">
          <a:extLst>
            <a:ext uri="{FF2B5EF4-FFF2-40B4-BE49-F238E27FC236}">
              <a16:creationId xmlns:a16="http://schemas.microsoft.com/office/drawing/2014/main" id="{00000000-0008-0000-0800-00000B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69" name="TextBox 1">
          <a:extLst>
            <a:ext uri="{FF2B5EF4-FFF2-40B4-BE49-F238E27FC236}">
              <a16:creationId xmlns:a16="http://schemas.microsoft.com/office/drawing/2014/main" id="{00000000-0008-0000-0800-00000C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370" name="TextBox 4441">
          <a:extLst>
            <a:ext uri="{FF2B5EF4-FFF2-40B4-BE49-F238E27FC236}">
              <a16:creationId xmlns:a16="http://schemas.microsoft.com/office/drawing/2014/main" id="{00000000-0008-0000-0800-00000D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371" name="TextBox 1">
          <a:extLst>
            <a:ext uri="{FF2B5EF4-FFF2-40B4-BE49-F238E27FC236}">
              <a16:creationId xmlns:a16="http://schemas.microsoft.com/office/drawing/2014/main" id="{00000000-0008-0000-0800-00000E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372" name="TextBox 4443">
          <a:extLst>
            <a:ext uri="{FF2B5EF4-FFF2-40B4-BE49-F238E27FC236}">
              <a16:creationId xmlns:a16="http://schemas.microsoft.com/office/drawing/2014/main" id="{00000000-0008-0000-0800-00000F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373" name="TextBox 1">
          <a:extLst>
            <a:ext uri="{FF2B5EF4-FFF2-40B4-BE49-F238E27FC236}">
              <a16:creationId xmlns:a16="http://schemas.microsoft.com/office/drawing/2014/main" id="{00000000-0008-0000-0800-000010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74" name="TextBox 4445">
          <a:extLst>
            <a:ext uri="{FF2B5EF4-FFF2-40B4-BE49-F238E27FC236}">
              <a16:creationId xmlns:a16="http://schemas.microsoft.com/office/drawing/2014/main" id="{00000000-0008-0000-0800-000011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75" name="TextBox 1">
          <a:extLst>
            <a:ext uri="{FF2B5EF4-FFF2-40B4-BE49-F238E27FC236}">
              <a16:creationId xmlns:a16="http://schemas.microsoft.com/office/drawing/2014/main" id="{00000000-0008-0000-0800-000012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76" name="TextBox 4447">
          <a:extLst>
            <a:ext uri="{FF2B5EF4-FFF2-40B4-BE49-F238E27FC236}">
              <a16:creationId xmlns:a16="http://schemas.microsoft.com/office/drawing/2014/main" id="{00000000-0008-0000-0800-000013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77" name="TextBox 1">
          <a:extLst>
            <a:ext uri="{FF2B5EF4-FFF2-40B4-BE49-F238E27FC236}">
              <a16:creationId xmlns:a16="http://schemas.microsoft.com/office/drawing/2014/main" id="{00000000-0008-0000-0800-000014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78" name="TextBox 4449">
          <a:extLst>
            <a:ext uri="{FF2B5EF4-FFF2-40B4-BE49-F238E27FC236}">
              <a16:creationId xmlns:a16="http://schemas.microsoft.com/office/drawing/2014/main" id="{00000000-0008-0000-0800-000015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79" name="TextBox 1">
          <a:extLst>
            <a:ext uri="{FF2B5EF4-FFF2-40B4-BE49-F238E27FC236}">
              <a16:creationId xmlns:a16="http://schemas.microsoft.com/office/drawing/2014/main" id="{00000000-0008-0000-0800-000016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80" name="TextBox 4451">
          <a:extLst>
            <a:ext uri="{FF2B5EF4-FFF2-40B4-BE49-F238E27FC236}">
              <a16:creationId xmlns:a16="http://schemas.microsoft.com/office/drawing/2014/main" id="{00000000-0008-0000-0800-000017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81" name="TextBox 1">
          <a:extLst>
            <a:ext uri="{FF2B5EF4-FFF2-40B4-BE49-F238E27FC236}">
              <a16:creationId xmlns:a16="http://schemas.microsoft.com/office/drawing/2014/main" id="{00000000-0008-0000-0800-000018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82" name="TextBox 4453">
          <a:extLst>
            <a:ext uri="{FF2B5EF4-FFF2-40B4-BE49-F238E27FC236}">
              <a16:creationId xmlns:a16="http://schemas.microsoft.com/office/drawing/2014/main" id="{00000000-0008-0000-0800-000019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83" name="TextBox 1">
          <a:extLst>
            <a:ext uri="{FF2B5EF4-FFF2-40B4-BE49-F238E27FC236}">
              <a16:creationId xmlns:a16="http://schemas.microsoft.com/office/drawing/2014/main" id="{00000000-0008-0000-0800-00001A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84" name="TextBox 4455">
          <a:extLst>
            <a:ext uri="{FF2B5EF4-FFF2-40B4-BE49-F238E27FC236}">
              <a16:creationId xmlns:a16="http://schemas.microsoft.com/office/drawing/2014/main" id="{00000000-0008-0000-0800-00001B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85" name="TextBox 1">
          <a:extLst>
            <a:ext uri="{FF2B5EF4-FFF2-40B4-BE49-F238E27FC236}">
              <a16:creationId xmlns:a16="http://schemas.microsoft.com/office/drawing/2014/main" id="{00000000-0008-0000-0800-00001C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86" name="TextBox 4457">
          <a:extLst>
            <a:ext uri="{FF2B5EF4-FFF2-40B4-BE49-F238E27FC236}">
              <a16:creationId xmlns:a16="http://schemas.microsoft.com/office/drawing/2014/main" id="{00000000-0008-0000-0800-00001D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87" name="TextBox 1">
          <a:extLst>
            <a:ext uri="{FF2B5EF4-FFF2-40B4-BE49-F238E27FC236}">
              <a16:creationId xmlns:a16="http://schemas.microsoft.com/office/drawing/2014/main" id="{00000000-0008-0000-0800-00001E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88" name="TextBox 4459">
          <a:extLst>
            <a:ext uri="{FF2B5EF4-FFF2-40B4-BE49-F238E27FC236}">
              <a16:creationId xmlns:a16="http://schemas.microsoft.com/office/drawing/2014/main" id="{00000000-0008-0000-0800-00001F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89" name="TextBox 1">
          <a:extLst>
            <a:ext uri="{FF2B5EF4-FFF2-40B4-BE49-F238E27FC236}">
              <a16:creationId xmlns:a16="http://schemas.microsoft.com/office/drawing/2014/main" id="{00000000-0008-0000-0800-000020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90" name="TextBox 4461">
          <a:extLst>
            <a:ext uri="{FF2B5EF4-FFF2-40B4-BE49-F238E27FC236}">
              <a16:creationId xmlns:a16="http://schemas.microsoft.com/office/drawing/2014/main" id="{00000000-0008-0000-0800-000021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91" name="TextBox 1">
          <a:extLst>
            <a:ext uri="{FF2B5EF4-FFF2-40B4-BE49-F238E27FC236}">
              <a16:creationId xmlns:a16="http://schemas.microsoft.com/office/drawing/2014/main" id="{00000000-0008-0000-0800-000022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92" name="TextBox 4463">
          <a:extLst>
            <a:ext uri="{FF2B5EF4-FFF2-40B4-BE49-F238E27FC236}">
              <a16:creationId xmlns:a16="http://schemas.microsoft.com/office/drawing/2014/main" id="{00000000-0008-0000-0800-000023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393" name="TextBox 1">
          <a:extLst>
            <a:ext uri="{FF2B5EF4-FFF2-40B4-BE49-F238E27FC236}">
              <a16:creationId xmlns:a16="http://schemas.microsoft.com/office/drawing/2014/main" id="{00000000-0008-0000-0800-000024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94" name="TextBox 4465">
          <a:extLst>
            <a:ext uri="{FF2B5EF4-FFF2-40B4-BE49-F238E27FC236}">
              <a16:creationId xmlns:a16="http://schemas.microsoft.com/office/drawing/2014/main" id="{00000000-0008-0000-0800-000025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95" name="TextBox 1">
          <a:extLst>
            <a:ext uri="{FF2B5EF4-FFF2-40B4-BE49-F238E27FC236}">
              <a16:creationId xmlns:a16="http://schemas.microsoft.com/office/drawing/2014/main" id="{00000000-0008-0000-0800-000026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96" name="TextBox 4467">
          <a:extLst>
            <a:ext uri="{FF2B5EF4-FFF2-40B4-BE49-F238E27FC236}">
              <a16:creationId xmlns:a16="http://schemas.microsoft.com/office/drawing/2014/main" id="{00000000-0008-0000-0800-000027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397" name="TextBox 1">
          <a:extLst>
            <a:ext uri="{FF2B5EF4-FFF2-40B4-BE49-F238E27FC236}">
              <a16:creationId xmlns:a16="http://schemas.microsoft.com/office/drawing/2014/main" id="{00000000-0008-0000-0800-000028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98" name="TextBox 4469">
          <a:extLst>
            <a:ext uri="{FF2B5EF4-FFF2-40B4-BE49-F238E27FC236}">
              <a16:creationId xmlns:a16="http://schemas.microsoft.com/office/drawing/2014/main" id="{00000000-0008-0000-0800-000029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399" name="TextBox 1">
          <a:extLst>
            <a:ext uri="{FF2B5EF4-FFF2-40B4-BE49-F238E27FC236}">
              <a16:creationId xmlns:a16="http://schemas.microsoft.com/office/drawing/2014/main" id="{00000000-0008-0000-0800-00002A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00" name="TextBox 4471">
          <a:extLst>
            <a:ext uri="{FF2B5EF4-FFF2-40B4-BE49-F238E27FC236}">
              <a16:creationId xmlns:a16="http://schemas.microsoft.com/office/drawing/2014/main" id="{00000000-0008-0000-0800-00002B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01" name="TextBox 1">
          <a:extLst>
            <a:ext uri="{FF2B5EF4-FFF2-40B4-BE49-F238E27FC236}">
              <a16:creationId xmlns:a16="http://schemas.microsoft.com/office/drawing/2014/main" id="{00000000-0008-0000-0800-00002C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02" name="TextBox 4473">
          <a:extLst>
            <a:ext uri="{FF2B5EF4-FFF2-40B4-BE49-F238E27FC236}">
              <a16:creationId xmlns:a16="http://schemas.microsoft.com/office/drawing/2014/main" id="{00000000-0008-0000-0800-00002D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03" name="TextBox 1">
          <a:extLst>
            <a:ext uri="{FF2B5EF4-FFF2-40B4-BE49-F238E27FC236}">
              <a16:creationId xmlns:a16="http://schemas.microsoft.com/office/drawing/2014/main" id="{00000000-0008-0000-0800-00002E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04" name="TextBox 4475">
          <a:extLst>
            <a:ext uri="{FF2B5EF4-FFF2-40B4-BE49-F238E27FC236}">
              <a16:creationId xmlns:a16="http://schemas.microsoft.com/office/drawing/2014/main" id="{00000000-0008-0000-0800-00002F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05" name="TextBox 1">
          <a:extLst>
            <a:ext uri="{FF2B5EF4-FFF2-40B4-BE49-F238E27FC236}">
              <a16:creationId xmlns:a16="http://schemas.microsoft.com/office/drawing/2014/main" id="{00000000-0008-0000-0800-000030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06" name="TextBox 4477">
          <a:extLst>
            <a:ext uri="{FF2B5EF4-FFF2-40B4-BE49-F238E27FC236}">
              <a16:creationId xmlns:a16="http://schemas.microsoft.com/office/drawing/2014/main" id="{00000000-0008-0000-0800-000031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07" name="TextBox 1">
          <a:extLst>
            <a:ext uri="{FF2B5EF4-FFF2-40B4-BE49-F238E27FC236}">
              <a16:creationId xmlns:a16="http://schemas.microsoft.com/office/drawing/2014/main" id="{00000000-0008-0000-0800-000032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08" name="TextBox 4479">
          <a:extLst>
            <a:ext uri="{FF2B5EF4-FFF2-40B4-BE49-F238E27FC236}">
              <a16:creationId xmlns:a16="http://schemas.microsoft.com/office/drawing/2014/main" id="{00000000-0008-0000-0800-000033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09" name="TextBox 1">
          <a:extLst>
            <a:ext uri="{FF2B5EF4-FFF2-40B4-BE49-F238E27FC236}">
              <a16:creationId xmlns:a16="http://schemas.microsoft.com/office/drawing/2014/main" id="{00000000-0008-0000-0800-000034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10" name="TextBox 4481">
          <a:extLst>
            <a:ext uri="{FF2B5EF4-FFF2-40B4-BE49-F238E27FC236}">
              <a16:creationId xmlns:a16="http://schemas.microsoft.com/office/drawing/2014/main" id="{00000000-0008-0000-0800-000035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11" name="TextBox 1">
          <a:extLst>
            <a:ext uri="{FF2B5EF4-FFF2-40B4-BE49-F238E27FC236}">
              <a16:creationId xmlns:a16="http://schemas.microsoft.com/office/drawing/2014/main" id="{00000000-0008-0000-0800-000036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12" name="TextBox 4483">
          <a:extLst>
            <a:ext uri="{FF2B5EF4-FFF2-40B4-BE49-F238E27FC236}">
              <a16:creationId xmlns:a16="http://schemas.microsoft.com/office/drawing/2014/main" id="{00000000-0008-0000-0800-000037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13" name="TextBox 1">
          <a:extLst>
            <a:ext uri="{FF2B5EF4-FFF2-40B4-BE49-F238E27FC236}">
              <a16:creationId xmlns:a16="http://schemas.microsoft.com/office/drawing/2014/main" id="{00000000-0008-0000-0800-000038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414" name="TextBox 4485">
          <a:extLst>
            <a:ext uri="{FF2B5EF4-FFF2-40B4-BE49-F238E27FC236}">
              <a16:creationId xmlns:a16="http://schemas.microsoft.com/office/drawing/2014/main" id="{00000000-0008-0000-0800-000039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415" name="TextBox 1">
          <a:extLst>
            <a:ext uri="{FF2B5EF4-FFF2-40B4-BE49-F238E27FC236}">
              <a16:creationId xmlns:a16="http://schemas.microsoft.com/office/drawing/2014/main" id="{00000000-0008-0000-0800-00003A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416" name="TextBox 4487">
          <a:extLst>
            <a:ext uri="{FF2B5EF4-FFF2-40B4-BE49-F238E27FC236}">
              <a16:creationId xmlns:a16="http://schemas.microsoft.com/office/drawing/2014/main" id="{00000000-0008-0000-0800-00003B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417" name="TextBox 1">
          <a:extLst>
            <a:ext uri="{FF2B5EF4-FFF2-40B4-BE49-F238E27FC236}">
              <a16:creationId xmlns:a16="http://schemas.microsoft.com/office/drawing/2014/main" id="{00000000-0008-0000-0800-00003C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418" name="TextBox 4489">
          <a:extLst>
            <a:ext uri="{FF2B5EF4-FFF2-40B4-BE49-F238E27FC236}">
              <a16:creationId xmlns:a16="http://schemas.microsoft.com/office/drawing/2014/main" id="{00000000-0008-0000-0800-00003D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419" name="TextBox 1">
          <a:extLst>
            <a:ext uri="{FF2B5EF4-FFF2-40B4-BE49-F238E27FC236}">
              <a16:creationId xmlns:a16="http://schemas.microsoft.com/office/drawing/2014/main" id="{00000000-0008-0000-0800-00003E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420" name="TextBox 4491">
          <a:extLst>
            <a:ext uri="{FF2B5EF4-FFF2-40B4-BE49-F238E27FC236}">
              <a16:creationId xmlns:a16="http://schemas.microsoft.com/office/drawing/2014/main" id="{00000000-0008-0000-0800-00003F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421" name="TextBox 1">
          <a:extLst>
            <a:ext uri="{FF2B5EF4-FFF2-40B4-BE49-F238E27FC236}">
              <a16:creationId xmlns:a16="http://schemas.microsoft.com/office/drawing/2014/main" id="{00000000-0008-0000-0800-000040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422" name="TextBox 4493">
          <a:extLst>
            <a:ext uri="{FF2B5EF4-FFF2-40B4-BE49-F238E27FC236}">
              <a16:creationId xmlns:a16="http://schemas.microsoft.com/office/drawing/2014/main" id="{00000000-0008-0000-0800-000041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423" name="TextBox 1">
          <a:extLst>
            <a:ext uri="{FF2B5EF4-FFF2-40B4-BE49-F238E27FC236}">
              <a16:creationId xmlns:a16="http://schemas.microsoft.com/office/drawing/2014/main" id="{00000000-0008-0000-0800-000042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424" name="TextBox 4495">
          <a:extLst>
            <a:ext uri="{FF2B5EF4-FFF2-40B4-BE49-F238E27FC236}">
              <a16:creationId xmlns:a16="http://schemas.microsoft.com/office/drawing/2014/main" id="{00000000-0008-0000-0800-000043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425" name="TextBox 1">
          <a:extLst>
            <a:ext uri="{FF2B5EF4-FFF2-40B4-BE49-F238E27FC236}">
              <a16:creationId xmlns:a16="http://schemas.microsoft.com/office/drawing/2014/main" id="{00000000-0008-0000-0800-000044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426" name="TextBox 4497">
          <a:extLst>
            <a:ext uri="{FF2B5EF4-FFF2-40B4-BE49-F238E27FC236}">
              <a16:creationId xmlns:a16="http://schemas.microsoft.com/office/drawing/2014/main" id="{00000000-0008-0000-0800-000045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427" name="TextBox 1">
          <a:extLst>
            <a:ext uri="{FF2B5EF4-FFF2-40B4-BE49-F238E27FC236}">
              <a16:creationId xmlns:a16="http://schemas.microsoft.com/office/drawing/2014/main" id="{00000000-0008-0000-0800-000046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428" name="TextBox 4499">
          <a:extLst>
            <a:ext uri="{FF2B5EF4-FFF2-40B4-BE49-F238E27FC236}">
              <a16:creationId xmlns:a16="http://schemas.microsoft.com/office/drawing/2014/main" id="{00000000-0008-0000-0800-000047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429" name="TextBox 1">
          <a:extLst>
            <a:ext uri="{FF2B5EF4-FFF2-40B4-BE49-F238E27FC236}">
              <a16:creationId xmlns:a16="http://schemas.microsoft.com/office/drawing/2014/main" id="{00000000-0008-0000-0800-000048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30" name="TextBox 4501">
          <a:extLst>
            <a:ext uri="{FF2B5EF4-FFF2-40B4-BE49-F238E27FC236}">
              <a16:creationId xmlns:a16="http://schemas.microsoft.com/office/drawing/2014/main" id="{00000000-0008-0000-0800-000049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31" name="TextBox 1">
          <a:extLst>
            <a:ext uri="{FF2B5EF4-FFF2-40B4-BE49-F238E27FC236}">
              <a16:creationId xmlns:a16="http://schemas.microsoft.com/office/drawing/2014/main" id="{00000000-0008-0000-0800-00004A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32" name="TextBox 4503">
          <a:extLst>
            <a:ext uri="{FF2B5EF4-FFF2-40B4-BE49-F238E27FC236}">
              <a16:creationId xmlns:a16="http://schemas.microsoft.com/office/drawing/2014/main" id="{00000000-0008-0000-0800-00004B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33" name="TextBox 1">
          <a:extLst>
            <a:ext uri="{FF2B5EF4-FFF2-40B4-BE49-F238E27FC236}">
              <a16:creationId xmlns:a16="http://schemas.microsoft.com/office/drawing/2014/main" id="{00000000-0008-0000-0800-00004C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34" name="TextBox 4505">
          <a:extLst>
            <a:ext uri="{FF2B5EF4-FFF2-40B4-BE49-F238E27FC236}">
              <a16:creationId xmlns:a16="http://schemas.microsoft.com/office/drawing/2014/main" id="{00000000-0008-0000-0800-00004D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35" name="TextBox 1">
          <a:extLst>
            <a:ext uri="{FF2B5EF4-FFF2-40B4-BE49-F238E27FC236}">
              <a16:creationId xmlns:a16="http://schemas.microsoft.com/office/drawing/2014/main" id="{00000000-0008-0000-0800-00004E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36" name="TextBox 4507">
          <a:extLst>
            <a:ext uri="{FF2B5EF4-FFF2-40B4-BE49-F238E27FC236}">
              <a16:creationId xmlns:a16="http://schemas.microsoft.com/office/drawing/2014/main" id="{00000000-0008-0000-0800-00004F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37" name="TextBox 1">
          <a:extLst>
            <a:ext uri="{FF2B5EF4-FFF2-40B4-BE49-F238E27FC236}">
              <a16:creationId xmlns:a16="http://schemas.microsoft.com/office/drawing/2014/main" id="{00000000-0008-0000-0800-000050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38" name="TextBox 4509">
          <a:extLst>
            <a:ext uri="{FF2B5EF4-FFF2-40B4-BE49-F238E27FC236}">
              <a16:creationId xmlns:a16="http://schemas.microsoft.com/office/drawing/2014/main" id="{00000000-0008-0000-0800-000051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39" name="TextBox 1">
          <a:extLst>
            <a:ext uri="{FF2B5EF4-FFF2-40B4-BE49-F238E27FC236}">
              <a16:creationId xmlns:a16="http://schemas.microsoft.com/office/drawing/2014/main" id="{00000000-0008-0000-0800-000052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40" name="TextBox 4511">
          <a:extLst>
            <a:ext uri="{FF2B5EF4-FFF2-40B4-BE49-F238E27FC236}">
              <a16:creationId xmlns:a16="http://schemas.microsoft.com/office/drawing/2014/main" id="{00000000-0008-0000-0800-000053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41" name="TextBox 1">
          <a:extLst>
            <a:ext uri="{FF2B5EF4-FFF2-40B4-BE49-F238E27FC236}">
              <a16:creationId xmlns:a16="http://schemas.microsoft.com/office/drawing/2014/main" id="{00000000-0008-0000-0800-000054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42" name="TextBox 4513">
          <a:extLst>
            <a:ext uri="{FF2B5EF4-FFF2-40B4-BE49-F238E27FC236}">
              <a16:creationId xmlns:a16="http://schemas.microsoft.com/office/drawing/2014/main" id="{00000000-0008-0000-0800-000055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43" name="TextBox 1">
          <a:extLst>
            <a:ext uri="{FF2B5EF4-FFF2-40B4-BE49-F238E27FC236}">
              <a16:creationId xmlns:a16="http://schemas.microsoft.com/office/drawing/2014/main" id="{00000000-0008-0000-0800-000056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44" name="TextBox 4515">
          <a:extLst>
            <a:ext uri="{FF2B5EF4-FFF2-40B4-BE49-F238E27FC236}">
              <a16:creationId xmlns:a16="http://schemas.microsoft.com/office/drawing/2014/main" id="{00000000-0008-0000-0800-000057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45" name="TextBox 1">
          <a:extLst>
            <a:ext uri="{FF2B5EF4-FFF2-40B4-BE49-F238E27FC236}">
              <a16:creationId xmlns:a16="http://schemas.microsoft.com/office/drawing/2014/main" id="{00000000-0008-0000-0800-000058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46" name="TextBox 4517">
          <a:extLst>
            <a:ext uri="{FF2B5EF4-FFF2-40B4-BE49-F238E27FC236}">
              <a16:creationId xmlns:a16="http://schemas.microsoft.com/office/drawing/2014/main" id="{00000000-0008-0000-0800-000059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47" name="TextBox 1">
          <a:extLst>
            <a:ext uri="{FF2B5EF4-FFF2-40B4-BE49-F238E27FC236}">
              <a16:creationId xmlns:a16="http://schemas.microsoft.com/office/drawing/2014/main" id="{00000000-0008-0000-0800-00005A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48" name="TextBox 4519">
          <a:extLst>
            <a:ext uri="{FF2B5EF4-FFF2-40B4-BE49-F238E27FC236}">
              <a16:creationId xmlns:a16="http://schemas.microsoft.com/office/drawing/2014/main" id="{00000000-0008-0000-0800-00005B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49" name="TextBox 1">
          <a:extLst>
            <a:ext uri="{FF2B5EF4-FFF2-40B4-BE49-F238E27FC236}">
              <a16:creationId xmlns:a16="http://schemas.microsoft.com/office/drawing/2014/main" id="{00000000-0008-0000-0800-00005C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50" name="TextBox 4521">
          <a:extLst>
            <a:ext uri="{FF2B5EF4-FFF2-40B4-BE49-F238E27FC236}">
              <a16:creationId xmlns:a16="http://schemas.microsoft.com/office/drawing/2014/main" id="{00000000-0008-0000-0800-00005D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51" name="TextBox 1">
          <a:extLst>
            <a:ext uri="{FF2B5EF4-FFF2-40B4-BE49-F238E27FC236}">
              <a16:creationId xmlns:a16="http://schemas.microsoft.com/office/drawing/2014/main" id="{00000000-0008-0000-0800-00005E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52" name="TextBox 4523">
          <a:extLst>
            <a:ext uri="{FF2B5EF4-FFF2-40B4-BE49-F238E27FC236}">
              <a16:creationId xmlns:a16="http://schemas.microsoft.com/office/drawing/2014/main" id="{00000000-0008-0000-0800-00005F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53" name="TextBox 1">
          <a:extLst>
            <a:ext uri="{FF2B5EF4-FFF2-40B4-BE49-F238E27FC236}">
              <a16:creationId xmlns:a16="http://schemas.microsoft.com/office/drawing/2014/main" id="{00000000-0008-0000-0800-000060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54" name="TextBox 4525">
          <a:extLst>
            <a:ext uri="{FF2B5EF4-FFF2-40B4-BE49-F238E27FC236}">
              <a16:creationId xmlns:a16="http://schemas.microsoft.com/office/drawing/2014/main" id="{00000000-0008-0000-0800-000061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55" name="TextBox 1">
          <a:extLst>
            <a:ext uri="{FF2B5EF4-FFF2-40B4-BE49-F238E27FC236}">
              <a16:creationId xmlns:a16="http://schemas.microsoft.com/office/drawing/2014/main" id="{00000000-0008-0000-0800-000062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56" name="TextBox 4527">
          <a:extLst>
            <a:ext uri="{FF2B5EF4-FFF2-40B4-BE49-F238E27FC236}">
              <a16:creationId xmlns:a16="http://schemas.microsoft.com/office/drawing/2014/main" id="{00000000-0008-0000-0800-000063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57" name="TextBox 1">
          <a:extLst>
            <a:ext uri="{FF2B5EF4-FFF2-40B4-BE49-F238E27FC236}">
              <a16:creationId xmlns:a16="http://schemas.microsoft.com/office/drawing/2014/main" id="{00000000-0008-0000-0800-000064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58" name="TextBox 4529">
          <a:extLst>
            <a:ext uri="{FF2B5EF4-FFF2-40B4-BE49-F238E27FC236}">
              <a16:creationId xmlns:a16="http://schemas.microsoft.com/office/drawing/2014/main" id="{00000000-0008-0000-0800-000065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59" name="TextBox 1">
          <a:extLst>
            <a:ext uri="{FF2B5EF4-FFF2-40B4-BE49-F238E27FC236}">
              <a16:creationId xmlns:a16="http://schemas.microsoft.com/office/drawing/2014/main" id="{00000000-0008-0000-0800-000066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60" name="TextBox 4531">
          <a:extLst>
            <a:ext uri="{FF2B5EF4-FFF2-40B4-BE49-F238E27FC236}">
              <a16:creationId xmlns:a16="http://schemas.microsoft.com/office/drawing/2014/main" id="{00000000-0008-0000-0800-000067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61" name="TextBox 1">
          <a:extLst>
            <a:ext uri="{FF2B5EF4-FFF2-40B4-BE49-F238E27FC236}">
              <a16:creationId xmlns:a16="http://schemas.microsoft.com/office/drawing/2014/main" id="{00000000-0008-0000-0800-000068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62" name="TextBox 4533">
          <a:extLst>
            <a:ext uri="{FF2B5EF4-FFF2-40B4-BE49-F238E27FC236}">
              <a16:creationId xmlns:a16="http://schemas.microsoft.com/office/drawing/2014/main" id="{00000000-0008-0000-0800-000069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63" name="TextBox 1">
          <a:extLst>
            <a:ext uri="{FF2B5EF4-FFF2-40B4-BE49-F238E27FC236}">
              <a16:creationId xmlns:a16="http://schemas.microsoft.com/office/drawing/2014/main" id="{00000000-0008-0000-0800-00006A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64" name="TextBox 4535">
          <a:extLst>
            <a:ext uri="{FF2B5EF4-FFF2-40B4-BE49-F238E27FC236}">
              <a16:creationId xmlns:a16="http://schemas.microsoft.com/office/drawing/2014/main" id="{00000000-0008-0000-0800-00006B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65" name="TextBox 1">
          <a:extLst>
            <a:ext uri="{FF2B5EF4-FFF2-40B4-BE49-F238E27FC236}">
              <a16:creationId xmlns:a16="http://schemas.microsoft.com/office/drawing/2014/main" id="{00000000-0008-0000-0800-00006C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66" name="TextBox 4537">
          <a:extLst>
            <a:ext uri="{FF2B5EF4-FFF2-40B4-BE49-F238E27FC236}">
              <a16:creationId xmlns:a16="http://schemas.microsoft.com/office/drawing/2014/main" id="{00000000-0008-0000-0800-00006D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67" name="TextBox 1">
          <a:extLst>
            <a:ext uri="{FF2B5EF4-FFF2-40B4-BE49-F238E27FC236}">
              <a16:creationId xmlns:a16="http://schemas.microsoft.com/office/drawing/2014/main" id="{00000000-0008-0000-0800-00006E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68" name="TextBox 4539">
          <a:extLst>
            <a:ext uri="{FF2B5EF4-FFF2-40B4-BE49-F238E27FC236}">
              <a16:creationId xmlns:a16="http://schemas.microsoft.com/office/drawing/2014/main" id="{00000000-0008-0000-0800-00006F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69" name="TextBox 1">
          <a:extLst>
            <a:ext uri="{FF2B5EF4-FFF2-40B4-BE49-F238E27FC236}">
              <a16:creationId xmlns:a16="http://schemas.microsoft.com/office/drawing/2014/main" id="{00000000-0008-0000-0800-000070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70" name="TextBox 4541">
          <a:extLst>
            <a:ext uri="{FF2B5EF4-FFF2-40B4-BE49-F238E27FC236}">
              <a16:creationId xmlns:a16="http://schemas.microsoft.com/office/drawing/2014/main" id="{00000000-0008-0000-0800-000071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71" name="TextBox 1">
          <a:extLst>
            <a:ext uri="{FF2B5EF4-FFF2-40B4-BE49-F238E27FC236}">
              <a16:creationId xmlns:a16="http://schemas.microsoft.com/office/drawing/2014/main" id="{00000000-0008-0000-0800-000072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72" name="TextBox 4543">
          <a:extLst>
            <a:ext uri="{FF2B5EF4-FFF2-40B4-BE49-F238E27FC236}">
              <a16:creationId xmlns:a16="http://schemas.microsoft.com/office/drawing/2014/main" id="{00000000-0008-0000-0800-000073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73" name="TextBox 1">
          <a:extLst>
            <a:ext uri="{FF2B5EF4-FFF2-40B4-BE49-F238E27FC236}">
              <a16:creationId xmlns:a16="http://schemas.microsoft.com/office/drawing/2014/main" id="{00000000-0008-0000-0800-000074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74" name="TextBox 4545">
          <a:extLst>
            <a:ext uri="{FF2B5EF4-FFF2-40B4-BE49-F238E27FC236}">
              <a16:creationId xmlns:a16="http://schemas.microsoft.com/office/drawing/2014/main" id="{00000000-0008-0000-0800-000075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75" name="TextBox 1">
          <a:extLst>
            <a:ext uri="{FF2B5EF4-FFF2-40B4-BE49-F238E27FC236}">
              <a16:creationId xmlns:a16="http://schemas.microsoft.com/office/drawing/2014/main" id="{00000000-0008-0000-0800-000076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76" name="TextBox 4547">
          <a:extLst>
            <a:ext uri="{FF2B5EF4-FFF2-40B4-BE49-F238E27FC236}">
              <a16:creationId xmlns:a16="http://schemas.microsoft.com/office/drawing/2014/main" id="{00000000-0008-0000-0800-000077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77" name="TextBox 1">
          <a:extLst>
            <a:ext uri="{FF2B5EF4-FFF2-40B4-BE49-F238E27FC236}">
              <a16:creationId xmlns:a16="http://schemas.microsoft.com/office/drawing/2014/main" id="{00000000-0008-0000-0800-000078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78" name="TextBox 4549">
          <a:extLst>
            <a:ext uri="{FF2B5EF4-FFF2-40B4-BE49-F238E27FC236}">
              <a16:creationId xmlns:a16="http://schemas.microsoft.com/office/drawing/2014/main" id="{00000000-0008-0000-0800-000079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79" name="TextBox 1">
          <a:extLst>
            <a:ext uri="{FF2B5EF4-FFF2-40B4-BE49-F238E27FC236}">
              <a16:creationId xmlns:a16="http://schemas.microsoft.com/office/drawing/2014/main" id="{00000000-0008-0000-0800-00007A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80" name="TextBox 4551">
          <a:extLst>
            <a:ext uri="{FF2B5EF4-FFF2-40B4-BE49-F238E27FC236}">
              <a16:creationId xmlns:a16="http://schemas.microsoft.com/office/drawing/2014/main" id="{00000000-0008-0000-0800-00007B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81" name="TextBox 1">
          <a:extLst>
            <a:ext uri="{FF2B5EF4-FFF2-40B4-BE49-F238E27FC236}">
              <a16:creationId xmlns:a16="http://schemas.microsoft.com/office/drawing/2014/main" id="{00000000-0008-0000-0800-00007C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82" name="TextBox 4553">
          <a:extLst>
            <a:ext uri="{FF2B5EF4-FFF2-40B4-BE49-F238E27FC236}">
              <a16:creationId xmlns:a16="http://schemas.microsoft.com/office/drawing/2014/main" id="{00000000-0008-0000-0800-00007D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83" name="TextBox 1">
          <a:extLst>
            <a:ext uri="{FF2B5EF4-FFF2-40B4-BE49-F238E27FC236}">
              <a16:creationId xmlns:a16="http://schemas.microsoft.com/office/drawing/2014/main" id="{00000000-0008-0000-0800-00007E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84" name="TextBox 4555">
          <a:extLst>
            <a:ext uri="{FF2B5EF4-FFF2-40B4-BE49-F238E27FC236}">
              <a16:creationId xmlns:a16="http://schemas.microsoft.com/office/drawing/2014/main" id="{00000000-0008-0000-0800-00007F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85" name="TextBox 1">
          <a:extLst>
            <a:ext uri="{FF2B5EF4-FFF2-40B4-BE49-F238E27FC236}">
              <a16:creationId xmlns:a16="http://schemas.microsoft.com/office/drawing/2014/main" id="{00000000-0008-0000-0800-000080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86" name="TextBox 4557">
          <a:extLst>
            <a:ext uri="{FF2B5EF4-FFF2-40B4-BE49-F238E27FC236}">
              <a16:creationId xmlns:a16="http://schemas.microsoft.com/office/drawing/2014/main" id="{00000000-0008-0000-0800-000081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87" name="TextBox 1">
          <a:extLst>
            <a:ext uri="{FF2B5EF4-FFF2-40B4-BE49-F238E27FC236}">
              <a16:creationId xmlns:a16="http://schemas.microsoft.com/office/drawing/2014/main" id="{00000000-0008-0000-0800-000082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88" name="TextBox 4559">
          <a:extLst>
            <a:ext uri="{FF2B5EF4-FFF2-40B4-BE49-F238E27FC236}">
              <a16:creationId xmlns:a16="http://schemas.microsoft.com/office/drawing/2014/main" id="{00000000-0008-0000-0800-000083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89" name="TextBox 1">
          <a:extLst>
            <a:ext uri="{FF2B5EF4-FFF2-40B4-BE49-F238E27FC236}">
              <a16:creationId xmlns:a16="http://schemas.microsoft.com/office/drawing/2014/main" id="{00000000-0008-0000-0800-000084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90" name="TextBox 4561">
          <a:extLst>
            <a:ext uri="{FF2B5EF4-FFF2-40B4-BE49-F238E27FC236}">
              <a16:creationId xmlns:a16="http://schemas.microsoft.com/office/drawing/2014/main" id="{00000000-0008-0000-0800-000085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91" name="TextBox 1">
          <a:extLst>
            <a:ext uri="{FF2B5EF4-FFF2-40B4-BE49-F238E27FC236}">
              <a16:creationId xmlns:a16="http://schemas.microsoft.com/office/drawing/2014/main" id="{00000000-0008-0000-0800-000086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92" name="TextBox 4563">
          <a:extLst>
            <a:ext uri="{FF2B5EF4-FFF2-40B4-BE49-F238E27FC236}">
              <a16:creationId xmlns:a16="http://schemas.microsoft.com/office/drawing/2014/main" id="{00000000-0008-0000-0800-000087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93" name="TextBox 1">
          <a:extLst>
            <a:ext uri="{FF2B5EF4-FFF2-40B4-BE49-F238E27FC236}">
              <a16:creationId xmlns:a16="http://schemas.microsoft.com/office/drawing/2014/main" id="{00000000-0008-0000-0800-000088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94" name="TextBox 4565">
          <a:extLst>
            <a:ext uri="{FF2B5EF4-FFF2-40B4-BE49-F238E27FC236}">
              <a16:creationId xmlns:a16="http://schemas.microsoft.com/office/drawing/2014/main" id="{00000000-0008-0000-0800-000089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95" name="TextBox 1">
          <a:extLst>
            <a:ext uri="{FF2B5EF4-FFF2-40B4-BE49-F238E27FC236}">
              <a16:creationId xmlns:a16="http://schemas.microsoft.com/office/drawing/2014/main" id="{00000000-0008-0000-0800-00008A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96" name="TextBox 4567">
          <a:extLst>
            <a:ext uri="{FF2B5EF4-FFF2-40B4-BE49-F238E27FC236}">
              <a16:creationId xmlns:a16="http://schemas.microsoft.com/office/drawing/2014/main" id="{00000000-0008-0000-0800-00008B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497" name="TextBox 1">
          <a:extLst>
            <a:ext uri="{FF2B5EF4-FFF2-40B4-BE49-F238E27FC236}">
              <a16:creationId xmlns:a16="http://schemas.microsoft.com/office/drawing/2014/main" id="{00000000-0008-0000-0800-00008C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98" name="TextBox 4569">
          <a:extLst>
            <a:ext uri="{FF2B5EF4-FFF2-40B4-BE49-F238E27FC236}">
              <a16:creationId xmlns:a16="http://schemas.microsoft.com/office/drawing/2014/main" id="{00000000-0008-0000-0800-00008D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499" name="TextBox 1">
          <a:extLst>
            <a:ext uri="{FF2B5EF4-FFF2-40B4-BE49-F238E27FC236}">
              <a16:creationId xmlns:a16="http://schemas.microsoft.com/office/drawing/2014/main" id="{00000000-0008-0000-0800-00008E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500" name="TextBox 4571">
          <a:extLst>
            <a:ext uri="{FF2B5EF4-FFF2-40B4-BE49-F238E27FC236}">
              <a16:creationId xmlns:a16="http://schemas.microsoft.com/office/drawing/2014/main" id="{00000000-0008-0000-0800-00008F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501" name="TextBox 1">
          <a:extLst>
            <a:ext uri="{FF2B5EF4-FFF2-40B4-BE49-F238E27FC236}">
              <a16:creationId xmlns:a16="http://schemas.microsoft.com/office/drawing/2014/main" id="{00000000-0008-0000-0800-000090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02" name="TextBox 4573">
          <a:extLst>
            <a:ext uri="{FF2B5EF4-FFF2-40B4-BE49-F238E27FC236}">
              <a16:creationId xmlns:a16="http://schemas.microsoft.com/office/drawing/2014/main" id="{00000000-0008-0000-0800-000091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03" name="TextBox 1">
          <a:extLst>
            <a:ext uri="{FF2B5EF4-FFF2-40B4-BE49-F238E27FC236}">
              <a16:creationId xmlns:a16="http://schemas.microsoft.com/office/drawing/2014/main" id="{00000000-0008-0000-0800-000092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04" name="TextBox 4575">
          <a:extLst>
            <a:ext uri="{FF2B5EF4-FFF2-40B4-BE49-F238E27FC236}">
              <a16:creationId xmlns:a16="http://schemas.microsoft.com/office/drawing/2014/main" id="{00000000-0008-0000-0800-000093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05" name="TextBox 1">
          <a:extLst>
            <a:ext uri="{FF2B5EF4-FFF2-40B4-BE49-F238E27FC236}">
              <a16:creationId xmlns:a16="http://schemas.microsoft.com/office/drawing/2014/main" id="{00000000-0008-0000-0800-000094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506" name="TextBox 4577">
          <a:extLst>
            <a:ext uri="{FF2B5EF4-FFF2-40B4-BE49-F238E27FC236}">
              <a16:creationId xmlns:a16="http://schemas.microsoft.com/office/drawing/2014/main" id="{00000000-0008-0000-0800-000095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507" name="TextBox 1">
          <a:extLst>
            <a:ext uri="{FF2B5EF4-FFF2-40B4-BE49-F238E27FC236}">
              <a16:creationId xmlns:a16="http://schemas.microsoft.com/office/drawing/2014/main" id="{00000000-0008-0000-0800-000096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508" name="TextBox 4579">
          <a:extLst>
            <a:ext uri="{FF2B5EF4-FFF2-40B4-BE49-F238E27FC236}">
              <a16:creationId xmlns:a16="http://schemas.microsoft.com/office/drawing/2014/main" id="{00000000-0008-0000-0800-000097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509" name="TextBox 1">
          <a:extLst>
            <a:ext uri="{FF2B5EF4-FFF2-40B4-BE49-F238E27FC236}">
              <a16:creationId xmlns:a16="http://schemas.microsoft.com/office/drawing/2014/main" id="{00000000-0008-0000-0800-000098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10" name="TextBox 4581">
          <a:extLst>
            <a:ext uri="{FF2B5EF4-FFF2-40B4-BE49-F238E27FC236}">
              <a16:creationId xmlns:a16="http://schemas.microsoft.com/office/drawing/2014/main" id="{00000000-0008-0000-0800-000099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11" name="TextBox 1">
          <a:extLst>
            <a:ext uri="{FF2B5EF4-FFF2-40B4-BE49-F238E27FC236}">
              <a16:creationId xmlns:a16="http://schemas.microsoft.com/office/drawing/2014/main" id="{00000000-0008-0000-0800-00009A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12" name="TextBox 4583">
          <a:extLst>
            <a:ext uri="{FF2B5EF4-FFF2-40B4-BE49-F238E27FC236}">
              <a16:creationId xmlns:a16="http://schemas.microsoft.com/office/drawing/2014/main" id="{00000000-0008-0000-0800-00009B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13" name="TextBox 1">
          <a:extLst>
            <a:ext uri="{FF2B5EF4-FFF2-40B4-BE49-F238E27FC236}">
              <a16:creationId xmlns:a16="http://schemas.microsoft.com/office/drawing/2014/main" id="{00000000-0008-0000-0800-00009C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14" name="TextBox 4585">
          <a:extLst>
            <a:ext uri="{FF2B5EF4-FFF2-40B4-BE49-F238E27FC236}">
              <a16:creationId xmlns:a16="http://schemas.microsoft.com/office/drawing/2014/main" id="{00000000-0008-0000-0800-00009D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15" name="TextBox 1">
          <a:extLst>
            <a:ext uri="{FF2B5EF4-FFF2-40B4-BE49-F238E27FC236}">
              <a16:creationId xmlns:a16="http://schemas.microsoft.com/office/drawing/2014/main" id="{00000000-0008-0000-0800-00009E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16" name="TextBox 4587">
          <a:extLst>
            <a:ext uri="{FF2B5EF4-FFF2-40B4-BE49-F238E27FC236}">
              <a16:creationId xmlns:a16="http://schemas.microsoft.com/office/drawing/2014/main" id="{00000000-0008-0000-0800-00009F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17" name="TextBox 1">
          <a:extLst>
            <a:ext uri="{FF2B5EF4-FFF2-40B4-BE49-F238E27FC236}">
              <a16:creationId xmlns:a16="http://schemas.microsoft.com/office/drawing/2014/main" id="{00000000-0008-0000-0800-0000A0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76200" cy="193676"/>
    <xdr:sp macro="" textlink="">
      <xdr:nvSpPr>
        <xdr:cNvPr id="4518" name="TextBox 2346">
          <a:extLst>
            <a:ext uri="{FF2B5EF4-FFF2-40B4-BE49-F238E27FC236}">
              <a16:creationId xmlns:a16="http://schemas.microsoft.com/office/drawing/2014/main" id="{00000000-0008-0000-0800-0000A1350000}"/>
            </a:ext>
          </a:extLst>
        </xdr:cNvPr>
        <xdr:cNvSpPr txBox="1">
          <a:spLocks noChangeArrowheads="1"/>
        </xdr:cNvSpPr>
      </xdr:nvSpPr>
      <xdr:spPr bwMode="auto">
        <a:xfrm>
          <a:off x="2228850" y="21459825"/>
          <a:ext cx="76200" cy="19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0</xdr:rowOff>
    </xdr:from>
    <xdr:ext cx="76200" cy="193675"/>
    <xdr:sp macro="" textlink="">
      <xdr:nvSpPr>
        <xdr:cNvPr id="4519" name="TextBox 2346">
          <a:extLst>
            <a:ext uri="{FF2B5EF4-FFF2-40B4-BE49-F238E27FC236}">
              <a16:creationId xmlns:a16="http://schemas.microsoft.com/office/drawing/2014/main" id="{00000000-0008-0000-0800-0000A2350000}"/>
            </a:ext>
          </a:extLst>
        </xdr:cNvPr>
        <xdr:cNvSpPr txBox="1">
          <a:spLocks noChangeArrowheads="1"/>
        </xdr:cNvSpPr>
      </xdr:nvSpPr>
      <xdr:spPr bwMode="auto">
        <a:xfrm>
          <a:off x="2228850" y="24193500"/>
          <a:ext cx="76200"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87</xdr:row>
      <xdr:rowOff>0</xdr:rowOff>
    </xdr:from>
    <xdr:ext cx="76200" cy="184150"/>
    <xdr:sp macro="" textlink="">
      <xdr:nvSpPr>
        <xdr:cNvPr id="4520" name="TextBox 307">
          <a:extLst>
            <a:ext uri="{FF2B5EF4-FFF2-40B4-BE49-F238E27FC236}">
              <a16:creationId xmlns:a16="http://schemas.microsoft.com/office/drawing/2014/main" id="{00000000-0008-0000-0800-0000A3350000}"/>
            </a:ext>
          </a:extLst>
        </xdr:cNvPr>
        <xdr:cNvSpPr txBox="1">
          <a:spLocks noChangeArrowheads="1"/>
        </xdr:cNvSpPr>
      </xdr:nvSpPr>
      <xdr:spPr bwMode="auto">
        <a:xfrm>
          <a:off x="2228850" y="165735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231776"/>
    <xdr:sp macro="" textlink="">
      <xdr:nvSpPr>
        <xdr:cNvPr id="4521" name="TextBox 351">
          <a:extLst>
            <a:ext uri="{FF2B5EF4-FFF2-40B4-BE49-F238E27FC236}">
              <a16:creationId xmlns:a16="http://schemas.microsoft.com/office/drawing/2014/main" id="{00000000-0008-0000-0800-0000A935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231776"/>
    <xdr:sp macro="" textlink="">
      <xdr:nvSpPr>
        <xdr:cNvPr id="4522" name="TextBox 358">
          <a:extLst>
            <a:ext uri="{FF2B5EF4-FFF2-40B4-BE49-F238E27FC236}">
              <a16:creationId xmlns:a16="http://schemas.microsoft.com/office/drawing/2014/main" id="{00000000-0008-0000-0800-0000AA35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231776"/>
    <xdr:sp macro="" textlink="">
      <xdr:nvSpPr>
        <xdr:cNvPr id="4523" name="TextBox 381">
          <a:extLst>
            <a:ext uri="{FF2B5EF4-FFF2-40B4-BE49-F238E27FC236}">
              <a16:creationId xmlns:a16="http://schemas.microsoft.com/office/drawing/2014/main" id="{00000000-0008-0000-0800-0000AB35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231776"/>
    <xdr:sp macro="" textlink="">
      <xdr:nvSpPr>
        <xdr:cNvPr id="4524" name="TextBox 389">
          <a:extLst>
            <a:ext uri="{FF2B5EF4-FFF2-40B4-BE49-F238E27FC236}">
              <a16:creationId xmlns:a16="http://schemas.microsoft.com/office/drawing/2014/main" id="{00000000-0008-0000-0800-0000AC35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525" name="TextBox 398">
          <a:extLst>
            <a:ext uri="{FF2B5EF4-FFF2-40B4-BE49-F238E27FC236}">
              <a16:creationId xmlns:a16="http://schemas.microsoft.com/office/drawing/2014/main" id="{00000000-0008-0000-0800-0000AD35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526" name="TextBox 405">
          <a:extLst>
            <a:ext uri="{FF2B5EF4-FFF2-40B4-BE49-F238E27FC236}">
              <a16:creationId xmlns:a16="http://schemas.microsoft.com/office/drawing/2014/main" id="{00000000-0008-0000-0800-0000AE35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527" name="TextBox 765">
          <a:extLst>
            <a:ext uri="{FF2B5EF4-FFF2-40B4-BE49-F238E27FC236}">
              <a16:creationId xmlns:a16="http://schemas.microsoft.com/office/drawing/2014/main" id="{00000000-0008-0000-0800-0000AF35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528" name="TextBox 766">
          <a:extLst>
            <a:ext uri="{FF2B5EF4-FFF2-40B4-BE49-F238E27FC236}">
              <a16:creationId xmlns:a16="http://schemas.microsoft.com/office/drawing/2014/main" id="{00000000-0008-0000-0800-0000B035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5</xdr:col>
      <xdr:colOff>666750</xdr:colOff>
      <xdr:row>85</xdr:row>
      <xdr:rowOff>114300</xdr:rowOff>
    </xdr:from>
    <xdr:to>
      <xdr:col>5</xdr:col>
      <xdr:colOff>742950</xdr:colOff>
      <xdr:row>85</xdr:row>
      <xdr:rowOff>114300</xdr:rowOff>
    </xdr:to>
    <xdr:sp macro="" textlink="">
      <xdr:nvSpPr>
        <xdr:cNvPr id="4529" name="TextBox 1629">
          <a:extLst>
            <a:ext uri="{FF2B5EF4-FFF2-40B4-BE49-F238E27FC236}">
              <a16:creationId xmlns:a16="http://schemas.microsoft.com/office/drawing/2014/main" id="{00000000-0008-0000-0800-0000B1350000}"/>
            </a:ext>
          </a:extLst>
        </xdr:cNvPr>
        <xdr:cNvSpPr txBox="1">
          <a:spLocks noChangeArrowheads="1"/>
        </xdr:cNvSpPr>
      </xdr:nvSpPr>
      <xdr:spPr bwMode="auto">
        <a:xfrm>
          <a:off x="3657600" y="16306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3</xdr:col>
      <xdr:colOff>400050</xdr:colOff>
      <xdr:row>127</xdr:row>
      <xdr:rowOff>104775</xdr:rowOff>
    </xdr:from>
    <xdr:ext cx="250639" cy="234388"/>
    <xdr:sp macro="" textlink="">
      <xdr:nvSpPr>
        <xdr:cNvPr id="4530" name="TextBox 2224">
          <a:extLst>
            <a:ext uri="{FF2B5EF4-FFF2-40B4-BE49-F238E27FC236}">
              <a16:creationId xmlns:a16="http://schemas.microsoft.com/office/drawing/2014/main" id="{00000000-0008-0000-0800-0000B235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4388"/>
    <xdr:sp macro="" textlink="">
      <xdr:nvSpPr>
        <xdr:cNvPr id="4531" name="TextBox 2231">
          <a:extLst>
            <a:ext uri="{FF2B5EF4-FFF2-40B4-BE49-F238E27FC236}">
              <a16:creationId xmlns:a16="http://schemas.microsoft.com/office/drawing/2014/main" id="{00000000-0008-0000-0800-0000B335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4388"/>
    <xdr:sp macro="" textlink="">
      <xdr:nvSpPr>
        <xdr:cNvPr id="4532" name="TextBox 2240">
          <a:extLst>
            <a:ext uri="{FF2B5EF4-FFF2-40B4-BE49-F238E27FC236}">
              <a16:creationId xmlns:a16="http://schemas.microsoft.com/office/drawing/2014/main" id="{00000000-0008-0000-0800-0000B435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4388"/>
    <xdr:sp macro="" textlink="">
      <xdr:nvSpPr>
        <xdr:cNvPr id="4533" name="TextBox 2248">
          <a:extLst>
            <a:ext uri="{FF2B5EF4-FFF2-40B4-BE49-F238E27FC236}">
              <a16:creationId xmlns:a16="http://schemas.microsoft.com/office/drawing/2014/main" id="{00000000-0008-0000-0800-0000B535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87</xdr:row>
      <xdr:rowOff>0</xdr:rowOff>
    </xdr:from>
    <xdr:ext cx="76200" cy="196290"/>
    <xdr:sp macro="" textlink="">
      <xdr:nvSpPr>
        <xdr:cNvPr id="4534" name="TextBox 2346">
          <a:extLst>
            <a:ext uri="{FF2B5EF4-FFF2-40B4-BE49-F238E27FC236}">
              <a16:creationId xmlns:a16="http://schemas.microsoft.com/office/drawing/2014/main" id="{00000000-0008-0000-0800-0000B6350000}"/>
            </a:ext>
          </a:extLst>
        </xdr:cNvPr>
        <xdr:cNvSpPr txBox="1">
          <a:spLocks noChangeArrowheads="1"/>
        </xdr:cNvSpPr>
      </xdr:nvSpPr>
      <xdr:spPr bwMode="auto">
        <a:xfrm>
          <a:off x="2228850" y="16573500"/>
          <a:ext cx="76200" cy="196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535" name="TextBox 2355">
          <a:extLst>
            <a:ext uri="{FF2B5EF4-FFF2-40B4-BE49-F238E27FC236}">
              <a16:creationId xmlns:a16="http://schemas.microsoft.com/office/drawing/2014/main" id="{00000000-0008-0000-0800-0000B735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536" name="TextBox 2362">
          <a:extLst>
            <a:ext uri="{FF2B5EF4-FFF2-40B4-BE49-F238E27FC236}">
              <a16:creationId xmlns:a16="http://schemas.microsoft.com/office/drawing/2014/main" id="{00000000-0008-0000-0800-0000B835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537" name="TextBox 2371">
          <a:extLst>
            <a:ext uri="{FF2B5EF4-FFF2-40B4-BE49-F238E27FC236}">
              <a16:creationId xmlns:a16="http://schemas.microsoft.com/office/drawing/2014/main" id="{00000000-0008-0000-0800-0000B935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538" name="TextBox 2372">
          <a:extLst>
            <a:ext uri="{FF2B5EF4-FFF2-40B4-BE49-F238E27FC236}">
              <a16:creationId xmlns:a16="http://schemas.microsoft.com/office/drawing/2014/main" id="{00000000-0008-0000-0800-0000BA35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539" name="TextBox 2373">
          <a:extLst>
            <a:ext uri="{FF2B5EF4-FFF2-40B4-BE49-F238E27FC236}">
              <a16:creationId xmlns:a16="http://schemas.microsoft.com/office/drawing/2014/main" id="{00000000-0008-0000-0800-0000BB35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540" name="TextBox 2380">
          <a:extLst>
            <a:ext uri="{FF2B5EF4-FFF2-40B4-BE49-F238E27FC236}">
              <a16:creationId xmlns:a16="http://schemas.microsoft.com/office/drawing/2014/main" id="{00000000-0008-0000-0800-0000BC35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541" name="TextBox 2389">
          <a:extLst>
            <a:ext uri="{FF2B5EF4-FFF2-40B4-BE49-F238E27FC236}">
              <a16:creationId xmlns:a16="http://schemas.microsoft.com/office/drawing/2014/main" id="{00000000-0008-0000-0800-0000BD35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542" name="TextBox 2397">
          <a:extLst>
            <a:ext uri="{FF2B5EF4-FFF2-40B4-BE49-F238E27FC236}">
              <a16:creationId xmlns:a16="http://schemas.microsoft.com/office/drawing/2014/main" id="{00000000-0008-0000-0800-0000BE35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43" name="TextBox 2406">
          <a:extLst>
            <a:ext uri="{FF2B5EF4-FFF2-40B4-BE49-F238E27FC236}">
              <a16:creationId xmlns:a16="http://schemas.microsoft.com/office/drawing/2014/main" id="{00000000-0008-0000-0800-0000BF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44" name="TextBox 1">
          <a:extLst>
            <a:ext uri="{FF2B5EF4-FFF2-40B4-BE49-F238E27FC236}">
              <a16:creationId xmlns:a16="http://schemas.microsoft.com/office/drawing/2014/main" id="{00000000-0008-0000-0800-0000C0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45" name="TextBox 2408">
          <a:extLst>
            <a:ext uri="{FF2B5EF4-FFF2-40B4-BE49-F238E27FC236}">
              <a16:creationId xmlns:a16="http://schemas.microsoft.com/office/drawing/2014/main" id="{00000000-0008-0000-0800-0000C1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46" name="TextBox 1">
          <a:extLst>
            <a:ext uri="{FF2B5EF4-FFF2-40B4-BE49-F238E27FC236}">
              <a16:creationId xmlns:a16="http://schemas.microsoft.com/office/drawing/2014/main" id="{00000000-0008-0000-0800-0000C2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47" name="TextBox 2414">
          <a:extLst>
            <a:ext uri="{FF2B5EF4-FFF2-40B4-BE49-F238E27FC236}">
              <a16:creationId xmlns:a16="http://schemas.microsoft.com/office/drawing/2014/main" id="{00000000-0008-0000-0800-0000C3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48" name="TextBox 1">
          <a:extLst>
            <a:ext uri="{FF2B5EF4-FFF2-40B4-BE49-F238E27FC236}">
              <a16:creationId xmlns:a16="http://schemas.microsoft.com/office/drawing/2014/main" id="{00000000-0008-0000-0800-0000C4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49" name="TextBox 2416">
          <a:extLst>
            <a:ext uri="{FF2B5EF4-FFF2-40B4-BE49-F238E27FC236}">
              <a16:creationId xmlns:a16="http://schemas.microsoft.com/office/drawing/2014/main" id="{00000000-0008-0000-0800-0000C5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50" name="TextBox 1">
          <a:extLst>
            <a:ext uri="{FF2B5EF4-FFF2-40B4-BE49-F238E27FC236}">
              <a16:creationId xmlns:a16="http://schemas.microsoft.com/office/drawing/2014/main" id="{00000000-0008-0000-0800-0000C6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551" name="TextBox 3292">
          <a:extLst>
            <a:ext uri="{FF2B5EF4-FFF2-40B4-BE49-F238E27FC236}">
              <a16:creationId xmlns:a16="http://schemas.microsoft.com/office/drawing/2014/main" id="{00000000-0008-0000-0800-0000C7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552" name="TextBox 1">
          <a:extLst>
            <a:ext uri="{FF2B5EF4-FFF2-40B4-BE49-F238E27FC236}">
              <a16:creationId xmlns:a16="http://schemas.microsoft.com/office/drawing/2014/main" id="{00000000-0008-0000-0800-0000C8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553" name="TextBox 3294">
          <a:extLst>
            <a:ext uri="{FF2B5EF4-FFF2-40B4-BE49-F238E27FC236}">
              <a16:creationId xmlns:a16="http://schemas.microsoft.com/office/drawing/2014/main" id="{00000000-0008-0000-0800-0000C9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554" name="TextBox 1">
          <a:extLst>
            <a:ext uri="{FF2B5EF4-FFF2-40B4-BE49-F238E27FC236}">
              <a16:creationId xmlns:a16="http://schemas.microsoft.com/office/drawing/2014/main" id="{00000000-0008-0000-0800-0000CA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555" name="TextBox 3296">
          <a:extLst>
            <a:ext uri="{FF2B5EF4-FFF2-40B4-BE49-F238E27FC236}">
              <a16:creationId xmlns:a16="http://schemas.microsoft.com/office/drawing/2014/main" id="{00000000-0008-0000-0800-0000CB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556" name="TextBox 1">
          <a:extLst>
            <a:ext uri="{FF2B5EF4-FFF2-40B4-BE49-F238E27FC236}">
              <a16:creationId xmlns:a16="http://schemas.microsoft.com/office/drawing/2014/main" id="{00000000-0008-0000-0800-0000CC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557" name="TextBox 3298">
          <a:extLst>
            <a:ext uri="{FF2B5EF4-FFF2-40B4-BE49-F238E27FC236}">
              <a16:creationId xmlns:a16="http://schemas.microsoft.com/office/drawing/2014/main" id="{00000000-0008-0000-0800-0000CD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558" name="TextBox 1">
          <a:extLst>
            <a:ext uri="{FF2B5EF4-FFF2-40B4-BE49-F238E27FC236}">
              <a16:creationId xmlns:a16="http://schemas.microsoft.com/office/drawing/2014/main" id="{00000000-0008-0000-0800-0000CE35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559" name="TextBox 3300">
          <a:extLst>
            <a:ext uri="{FF2B5EF4-FFF2-40B4-BE49-F238E27FC236}">
              <a16:creationId xmlns:a16="http://schemas.microsoft.com/office/drawing/2014/main" id="{00000000-0008-0000-0800-0000CF35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560" name="TextBox 3307">
          <a:extLst>
            <a:ext uri="{FF2B5EF4-FFF2-40B4-BE49-F238E27FC236}">
              <a16:creationId xmlns:a16="http://schemas.microsoft.com/office/drawing/2014/main" id="{00000000-0008-0000-0800-0000D035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561" name="TextBox 3316">
          <a:extLst>
            <a:ext uri="{FF2B5EF4-FFF2-40B4-BE49-F238E27FC236}">
              <a16:creationId xmlns:a16="http://schemas.microsoft.com/office/drawing/2014/main" id="{00000000-0008-0000-0800-0000D135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562" name="TextBox 3324">
          <a:extLst>
            <a:ext uri="{FF2B5EF4-FFF2-40B4-BE49-F238E27FC236}">
              <a16:creationId xmlns:a16="http://schemas.microsoft.com/office/drawing/2014/main" id="{00000000-0008-0000-0800-0000D235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9525"/>
    <xdr:sp macro="" textlink="">
      <xdr:nvSpPr>
        <xdr:cNvPr id="4563" name="TextBox 4431">
          <a:extLst>
            <a:ext uri="{FF2B5EF4-FFF2-40B4-BE49-F238E27FC236}">
              <a16:creationId xmlns:a16="http://schemas.microsoft.com/office/drawing/2014/main" id="{00000000-0008-0000-0800-0000D3350000}"/>
            </a:ext>
          </a:extLst>
        </xdr:cNvPr>
        <xdr:cNvSpPr txBox="1">
          <a:spLocks noChangeArrowheads="1"/>
        </xdr:cNvSpPr>
      </xdr:nvSpPr>
      <xdr:spPr bwMode="auto">
        <a:xfrm>
          <a:off x="222885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64" name="TextBox 4437">
          <a:extLst>
            <a:ext uri="{FF2B5EF4-FFF2-40B4-BE49-F238E27FC236}">
              <a16:creationId xmlns:a16="http://schemas.microsoft.com/office/drawing/2014/main" id="{00000000-0008-0000-0800-0000D4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65" name="TextBox 1">
          <a:extLst>
            <a:ext uri="{FF2B5EF4-FFF2-40B4-BE49-F238E27FC236}">
              <a16:creationId xmlns:a16="http://schemas.microsoft.com/office/drawing/2014/main" id="{00000000-0008-0000-0800-0000D5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66" name="TextBox 4439">
          <a:extLst>
            <a:ext uri="{FF2B5EF4-FFF2-40B4-BE49-F238E27FC236}">
              <a16:creationId xmlns:a16="http://schemas.microsoft.com/office/drawing/2014/main" id="{00000000-0008-0000-0800-0000D6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67" name="TextBox 1">
          <a:extLst>
            <a:ext uri="{FF2B5EF4-FFF2-40B4-BE49-F238E27FC236}">
              <a16:creationId xmlns:a16="http://schemas.microsoft.com/office/drawing/2014/main" id="{00000000-0008-0000-0800-0000D7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568" name="TextBox 4441">
          <a:extLst>
            <a:ext uri="{FF2B5EF4-FFF2-40B4-BE49-F238E27FC236}">
              <a16:creationId xmlns:a16="http://schemas.microsoft.com/office/drawing/2014/main" id="{00000000-0008-0000-0800-0000D8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569" name="TextBox 1">
          <a:extLst>
            <a:ext uri="{FF2B5EF4-FFF2-40B4-BE49-F238E27FC236}">
              <a16:creationId xmlns:a16="http://schemas.microsoft.com/office/drawing/2014/main" id="{00000000-0008-0000-0800-0000D9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570" name="TextBox 4443">
          <a:extLst>
            <a:ext uri="{FF2B5EF4-FFF2-40B4-BE49-F238E27FC236}">
              <a16:creationId xmlns:a16="http://schemas.microsoft.com/office/drawing/2014/main" id="{00000000-0008-0000-0800-0000DA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571" name="TextBox 1">
          <a:extLst>
            <a:ext uri="{FF2B5EF4-FFF2-40B4-BE49-F238E27FC236}">
              <a16:creationId xmlns:a16="http://schemas.microsoft.com/office/drawing/2014/main" id="{00000000-0008-0000-0800-0000DB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72" name="TextBox 4445">
          <a:extLst>
            <a:ext uri="{FF2B5EF4-FFF2-40B4-BE49-F238E27FC236}">
              <a16:creationId xmlns:a16="http://schemas.microsoft.com/office/drawing/2014/main" id="{00000000-0008-0000-0800-0000DC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73" name="TextBox 1">
          <a:extLst>
            <a:ext uri="{FF2B5EF4-FFF2-40B4-BE49-F238E27FC236}">
              <a16:creationId xmlns:a16="http://schemas.microsoft.com/office/drawing/2014/main" id="{00000000-0008-0000-0800-0000DD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74" name="TextBox 4447">
          <a:extLst>
            <a:ext uri="{FF2B5EF4-FFF2-40B4-BE49-F238E27FC236}">
              <a16:creationId xmlns:a16="http://schemas.microsoft.com/office/drawing/2014/main" id="{00000000-0008-0000-0800-0000DE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75" name="TextBox 1">
          <a:extLst>
            <a:ext uri="{FF2B5EF4-FFF2-40B4-BE49-F238E27FC236}">
              <a16:creationId xmlns:a16="http://schemas.microsoft.com/office/drawing/2014/main" id="{00000000-0008-0000-0800-0000DF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76" name="TextBox 4449">
          <a:extLst>
            <a:ext uri="{FF2B5EF4-FFF2-40B4-BE49-F238E27FC236}">
              <a16:creationId xmlns:a16="http://schemas.microsoft.com/office/drawing/2014/main" id="{00000000-0008-0000-0800-0000E0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77" name="TextBox 1">
          <a:extLst>
            <a:ext uri="{FF2B5EF4-FFF2-40B4-BE49-F238E27FC236}">
              <a16:creationId xmlns:a16="http://schemas.microsoft.com/office/drawing/2014/main" id="{00000000-0008-0000-0800-0000E1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78" name="TextBox 4451">
          <a:extLst>
            <a:ext uri="{FF2B5EF4-FFF2-40B4-BE49-F238E27FC236}">
              <a16:creationId xmlns:a16="http://schemas.microsoft.com/office/drawing/2014/main" id="{00000000-0008-0000-0800-0000E2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79" name="TextBox 1">
          <a:extLst>
            <a:ext uri="{FF2B5EF4-FFF2-40B4-BE49-F238E27FC236}">
              <a16:creationId xmlns:a16="http://schemas.microsoft.com/office/drawing/2014/main" id="{00000000-0008-0000-0800-0000E3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80" name="TextBox 4453">
          <a:extLst>
            <a:ext uri="{FF2B5EF4-FFF2-40B4-BE49-F238E27FC236}">
              <a16:creationId xmlns:a16="http://schemas.microsoft.com/office/drawing/2014/main" id="{00000000-0008-0000-0800-0000E4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81" name="TextBox 1">
          <a:extLst>
            <a:ext uri="{FF2B5EF4-FFF2-40B4-BE49-F238E27FC236}">
              <a16:creationId xmlns:a16="http://schemas.microsoft.com/office/drawing/2014/main" id="{00000000-0008-0000-0800-0000E5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82" name="TextBox 4455">
          <a:extLst>
            <a:ext uri="{FF2B5EF4-FFF2-40B4-BE49-F238E27FC236}">
              <a16:creationId xmlns:a16="http://schemas.microsoft.com/office/drawing/2014/main" id="{00000000-0008-0000-0800-0000E6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83" name="TextBox 1">
          <a:extLst>
            <a:ext uri="{FF2B5EF4-FFF2-40B4-BE49-F238E27FC236}">
              <a16:creationId xmlns:a16="http://schemas.microsoft.com/office/drawing/2014/main" id="{00000000-0008-0000-0800-0000E7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84" name="TextBox 4457">
          <a:extLst>
            <a:ext uri="{FF2B5EF4-FFF2-40B4-BE49-F238E27FC236}">
              <a16:creationId xmlns:a16="http://schemas.microsoft.com/office/drawing/2014/main" id="{00000000-0008-0000-0800-0000E8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85" name="TextBox 1">
          <a:extLst>
            <a:ext uri="{FF2B5EF4-FFF2-40B4-BE49-F238E27FC236}">
              <a16:creationId xmlns:a16="http://schemas.microsoft.com/office/drawing/2014/main" id="{00000000-0008-0000-0800-0000E9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86" name="TextBox 4459">
          <a:extLst>
            <a:ext uri="{FF2B5EF4-FFF2-40B4-BE49-F238E27FC236}">
              <a16:creationId xmlns:a16="http://schemas.microsoft.com/office/drawing/2014/main" id="{00000000-0008-0000-0800-0000EA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87" name="TextBox 1">
          <a:extLst>
            <a:ext uri="{FF2B5EF4-FFF2-40B4-BE49-F238E27FC236}">
              <a16:creationId xmlns:a16="http://schemas.microsoft.com/office/drawing/2014/main" id="{00000000-0008-0000-0800-0000EB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88" name="TextBox 4461">
          <a:extLst>
            <a:ext uri="{FF2B5EF4-FFF2-40B4-BE49-F238E27FC236}">
              <a16:creationId xmlns:a16="http://schemas.microsoft.com/office/drawing/2014/main" id="{00000000-0008-0000-0800-0000EC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89" name="TextBox 1">
          <a:extLst>
            <a:ext uri="{FF2B5EF4-FFF2-40B4-BE49-F238E27FC236}">
              <a16:creationId xmlns:a16="http://schemas.microsoft.com/office/drawing/2014/main" id="{00000000-0008-0000-0800-0000ED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90" name="TextBox 4463">
          <a:extLst>
            <a:ext uri="{FF2B5EF4-FFF2-40B4-BE49-F238E27FC236}">
              <a16:creationId xmlns:a16="http://schemas.microsoft.com/office/drawing/2014/main" id="{00000000-0008-0000-0800-0000EE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591" name="TextBox 1">
          <a:extLst>
            <a:ext uri="{FF2B5EF4-FFF2-40B4-BE49-F238E27FC236}">
              <a16:creationId xmlns:a16="http://schemas.microsoft.com/office/drawing/2014/main" id="{00000000-0008-0000-0800-0000EF35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92" name="TextBox 4465">
          <a:extLst>
            <a:ext uri="{FF2B5EF4-FFF2-40B4-BE49-F238E27FC236}">
              <a16:creationId xmlns:a16="http://schemas.microsoft.com/office/drawing/2014/main" id="{00000000-0008-0000-0800-0000F0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93" name="TextBox 1">
          <a:extLst>
            <a:ext uri="{FF2B5EF4-FFF2-40B4-BE49-F238E27FC236}">
              <a16:creationId xmlns:a16="http://schemas.microsoft.com/office/drawing/2014/main" id="{00000000-0008-0000-0800-0000F1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94" name="TextBox 4467">
          <a:extLst>
            <a:ext uri="{FF2B5EF4-FFF2-40B4-BE49-F238E27FC236}">
              <a16:creationId xmlns:a16="http://schemas.microsoft.com/office/drawing/2014/main" id="{00000000-0008-0000-0800-0000F2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595" name="TextBox 1">
          <a:extLst>
            <a:ext uri="{FF2B5EF4-FFF2-40B4-BE49-F238E27FC236}">
              <a16:creationId xmlns:a16="http://schemas.microsoft.com/office/drawing/2014/main" id="{00000000-0008-0000-0800-0000F335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96" name="TextBox 4469">
          <a:extLst>
            <a:ext uri="{FF2B5EF4-FFF2-40B4-BE49-F238E27FC236}">
              <a16:creationId xmlns:a16="http://schemas.microsoft.com/office/drawing/2014/main" id="{00000000-0008-0000-0800-0000F4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97" name="TextBox 1">
          <a:extLst>
            <a:ext uri="{FF2B5EF4-FFF2-40B4-BE49-F238E27FC236}">
              <a16:creationId xmlns:a16="http://schemas.microsoft.com/office/drawing/2014/main" id="{00000000-0008-0000-0800-0000F5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98" name="TextBox 4471">
          <a:extLst>
            <a:ext uri="{FF2B5EF4-FFF2-40B4-BE49-F238E27FC236}">
              <a16:creationId xmlns:a16="http://schemas.microsoft.com/office/drawing/2014/main" id="{00000000-0008-0000-0800-0000F6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599" name="TextBox 1">
          <a:extLst>
            <a:ext uri="{FF2B5EF4-FFF2-40B4-BE49-F238E27FC236}">
              <a16:creationId xmlns:a16="http://schemas.microsoft.com/office/drawing/2014/main" id="{00000000-0008-0000-0800-0000F7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00" name="TextBox 4473">
          <a:extLst>
            <a:ext uri="{FF2B5EF4-FFF2-40B4-BE49-F238E27FC236}">
              <a16:creationId xmlns:a16="http://schemas.microsoft.com/office/drawing/2014/main" id="{00000000-0008-0000-0800-0000F8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01" name="TextBox 1">
          <a:extLst>
            <a:ext uri="{FF2B5EF4-FFF2-40B4-BE49-F238E27FC236}">
              <a16:creationId xmlns:a16="http://schemas.microsoft.com/office/drawing/2014/main" id="{00000000-0008-0000-0800-0000F9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02" name="TextBox 4475">
          <a:extLst>
            <a:ext uri="{FF2B5EF4-FFF2-40B4-BE49-F238E27FC236}">
              <a16:creationId xmlns:a16="http://schemas.microsoft.com/office/drawing/2014/main" id="{00000000-0008-0000-0800-0000FA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03" name="TextBox 1">
          <a:extLst>
            <a:ext uri="{FF2B5EF4-FFF2-40B4-BE49-F238E27FC236}">
              <a16:creationId xmlns:a16="http://schemas.microsoft.com/office/drawing/2014/main" id="{00000000-0008-0000-0800-0000FB35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04" name="TextBox 4477">
          <a:extLst>
            <a:ext uri="{FF2B5EF4-FFF2-40B4-BE49-F238E27FC236}">
              <a16:creationId xmlns:a16="http://schemas.microsoft.com/office/drawing/2014/main" id="{00000000-0008-0000-0800-0000FC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05" name="TextBox 1">
          <a:extLst>
            <a:ext uri="{FF2B5EF4-FFF2-40B4-BE49-F238E27FC236}">
              <a16:creationId xmlns:a16="http://schemas.microsoft.com/office/drawing/2014/main" id="{00000000-0008-0000-0800-0000FD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06" name="TextBox 4479">
          <a:extLst>
            <a:ext uri="{FF2B5EF4-FFF2-40B4-BE49-F238E27FC236}">
              <a16:creationId xmlns:a16="http://schemas.microsoft.com/office/drawing/2014/main" id="{00000000-0008-0000-0800-0000FE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07" name="TextBox 1">
          <a:extLst>
            <a:ext uri="{FF2B5EF4-FFF2-40B4-BE49-F238E27FC236}">
              <a16:creationId xmlns:a16="http://schemas.microsoft.com/office/drawing/2014/main" id="{00000000-0008-0000-0800-0000FF35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08" name="TextBox 4481">
          <a:extLst>
            <a:ext uri="{FF2B5EF4-FFF2-40B4-BE49-F238E27FC236}">
              <a16:creationId xmlns:a16="http://schemas.microsoft.com/office/drawing/2014/main" id="{00000000-0008-0000-0800-000000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09" name="TextBox 1">
          <a:extLst>
            <a:ext uri="{FF2B5EF4-FFF2-40B4-BE49-F238E27FC236}">
              <a16:creationId xmlns:a16="http://schemas.microsoft.com/office/drawing/2014/main" id="{00000000-0008-0000-0800-000001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10" name="TextBox 4483">
          <a:extLst>
            <a:ext uri="{FF2B5EF4-FFF2-40B4-BE49-F238E27FC236}">
              <a16:creationId xmlns:a16="http://schemas.microsoft.com/office/drawing/2014/main" id="{00000000-0008-0000-0800-000002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11" name="TextBox 1">
          <a:extLst>
            <a:ext uri="{FF2B5EF4-FFF2-40B4-BE49-F238E27FC236}">
              <a16:creationId xmlns:a16="http://schemas.microsoft.com/office/drawing/2014/main" id="{00000000-0008-0000-0800-000003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612" name="TextBox 4485">
          <a:extLst>
            <a:ext uri="{FF2B5EF4-FFF2-40B4-BE49-F238E27FC236}">
              <a16:creationId xmlns:a16="http://schemas.microsoft.com/office/drawing/2014/main" id="{00000000-0008-0000-0800-000004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613" name="TextBox 1">
          <a:extLst>
            <a:ext uri="{FF2B5EF4-FFF2-40B4-BE49-F238E27FC236}">
              <a16:creationId xmlns:a16="http://schemas.microsoft.com/office/drawing/2014/main" id="{00000000-0008-0000-0800-000005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614" name="TextBox 4487">
          <a:extLst>
            <a:ext uri="{FF2B5EF4-FFF2-40B4-BE49-F238E27FC236}">
              <a16:creationId xmlns:a16="http://schemas.microsoft.com/office/drawing/2014/main" id="{00000000-0008-0000-0800-000006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615" name="TextBox 1">
          <a:extLst>
            <a:ext uri="{FF2B5EF4-FFF2-40B4-BE49-F238E27FC236}">
              <a16:creationId xmlns:a16="http://schemas.microsoft.com/office/drawing/2014/main" id="{00000000-0008-0000-0800-000007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616" name="TextBox 4489">
          <a:extLst>
            <a:ext uri="{FF2B5EF4-FFF2-40B4-BE49-F238E27FC236}">
              <a16:creationId xmlns:a16="http://schemas.microsoft.com/office/drawing/2014/main" id="{00000000-0008-0000-0800-000008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617" name="TextBox 1">
          <a:extLst>
            <a:ext uri="{FF2B5EF4-FFF2-40B4-BE49-F238E27FC236}">
              <a16:creationId xmlns:a16="http://schemas.microsoft.com/office/drawing/2014/main" id="{00000000-0008-0000-0800-000009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618" name="TextBox 4491">
          <a:extLst>
            <a:ext uri="{FF2B5EF4-FFF2-40B4-BE49-F238E27FC236}">
              <a16:creationId xmlns:a16="http://schemas.microsoft.com/office/drawing/2014/main" id="{00000000-0008-0000-0800-00000A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619" name="TextBox 1">
          <a:extLst>
            <a:ext uri="{FF2B5EF4-FFF2-40B4-BE49-F238E27FC236}">
              <a16:creationId xmlns:a16="http://schemas.microsoft.com/office/drawing/2014/main" id="{00000000-0008-0000-0800-00000B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620" name="TextBox 4493">
          <a:extLst>
            <a:ext uri="{FF2B5EF4-FFF2-40B4-BE49-F238E27FC236}">
              <a16:creationId xmlns:a16="http://schemas.microsoft.com/office/drawing/2014/main" id="{00000000-0008-0000-0800-00000C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621" name="TextBox 1">
          <a:extLst>
            <a:ext uri="{FF2B5EF4-FFF2-40B4-BE49-F238E27FC236}">
              <a16:creationId xmlns:a16="http://schemas.microsoft.com/office/drawing/2014/main" id="{00000000-0008-0000-0800-00000D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622" name="TextBox 4495">
          <a:extLst>
            <a:ext uri="{FF2B5EF4-FFF2-40B4-BE49-F238E27FC236}">
              <a16:creationId xmlns:a16="http://schemas.microsoft.com/office/drawing/2014/main" id="{00000000-0008-0000-0800-00000E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623" name="TextBox 1">
          <a:extLst>
            <a:ext uri="{FF2B5EF4-FFF2-40B4-BE49-F238E27FC236}">
              <a16:creationId xmlns:a16="http://schemas.microsoft.com/office/drawing/2014/main" id="{00000000-0008-0000-0800-00000F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624" name="TextBox 4497">
          <a:extLst>
            <a:ext uri="{FF2B5EF4-FFF2-40B4-BE49-F238E27FC236}">
              <a16:creationId xmlns:a16="http://schemas.microsoft.com/office/drawing/2014/main" id="{00000000-0008-0000-0800-000010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625" name="TextBox 1">
          <a:extLst>
            <a:ext uri="{FF2B5EF4-FFF2-40B4-BE49-F238E27FC236}">
              <a16:creationId xmlns:a16="http://schemas.microsoft.com/office/drawing/2014/main" id="{00000000-0008-0000-0800-000011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626" name="TextBox 4499">
          <a:extLst>
            <a:ext uri="{FF2B5EF4-FFF2-40B4-BE49-F238E27FC236}">
              <a16:creationId xmlns:a16="http://schemas.microsoft.com/office/drawing/2014/main" id="{00000000-0008-0000-0800-000012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627" name="TextBox 1">
          <a:extLst>
            <a:ext uri="{FF2B5EF4-FFF2-40B4-BE49-F238E27FC236}">
              <a16:creationId xmlns:a16="http://schemas.microsoft.com/office/drawing/2014/main" id="{00000000-0008-0000-0800-000013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28" name="TextBox 4501">
          <a:extLst>
            <a:ext uri="{FF2B5EF4-FFF2-40B4-BE49-F238E27FC236}">
              <a16:creationId xmlns:a16="http://schemas.microsoft.com/office/drawing/2014/main" id="{00000000-0008-0000-0800-000014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29" name="TextBox 1">
          <a:extLst>
            <a:ext uri="{FF2B5EF4-FFF2-40B4-BE49-F238E27FC236}">
              <a16:creationId xmlns:a16="http://schemas.microsoft.com/office/drawing/2014/main" id="{00000000-0008-0000-0800-000015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30" name="TextBox 4503">
          <a:extLst>
            <a:ext uri="{FF2B5EF4-FFF2-40B4-BE49-F238E27FC236}">
              <a16:creationId xmlns:a16="http://schemas.microsoft.com/office/drawing/2014/main" id="{00000000-0008-0000-0800-000016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31" name="TextBox 1">
          <a:extLst>
            <a:ext uri="{FF2B5EF4-FFF2-40B4-BE49-F238E27FC236}">
              <a16:creationId xmlns:a16="http://schemas.microsoft.com/office/drawing/2014/main" id="{00000000-0008-0000-0800-000017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32" name="TextBox 4505">
          <a:extLst>
            <a:ext uri="{FF2B5EF4-FFF2-40B4-BE49-F238E27FC236}">
              <a16:creationId xmlns:a16="http://schemas.microsoft.com/office/drawing/2014/main" id="{00000000-0008-0000-0800-000018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33" name="TextBox 1">
          <a:extLst>
            <a:ext uri="{FF2B5EF4-FFF2-40B4-BE49-F238E27FC236}">
              <a16:creationId xmlns:a16="http://schemas.microsoft.com/office/drawing/2014/main" id="{00000000-0008-0000-0800-000019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34" name="TextBox 4507">
          <a:extLst>
            <a:ext uri="{FF2B5EF4-FFF2-40B4-BE49-F238E27FC236}">
              <a16:creationId xmlns:a16="http://schemas.microsoft.com/office/drawing/2014/main" id="{00000000-0008-0000-0800-00001A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35" name="TextBox 1">
          <a:extLst>
            <a:ext uri="{FF2B5EF4-FFF2-40B4-BE49-F238E27FC236}">
              <a16:creationId xmlns:a16="http://schemas.microsoft.com/office/drawing/2014/main" id="{00000000-0008-0000-0800-00001B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36" name="TextBox 4509">
          <a:extLst>
            <a:ext uri="{FF2B5EF4-FFF2-40B4-BE49-F238E27FC236}">
              <a16:creationId xmlns:a16="http://schemas.microsoft.com/office/drawing/2014/main" id="{00000000-0008-0000-0800-00001C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37" name="TextBox 1">
          <a:extLst>
            <a:ext uri="{FF2B5EF4-FFF2-40B4-BE49-F238E27FC236}">
              <a16:creationId xmlns:a16="http://schemas.microsoft.com/office/drawing/2014/main" id="{00000000-0008-0000-0800-00001D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38" name="TextBox 4511">
          <a:extLst>
            <a:ext uri="{FF2B5EF4-FFF2-40B4-BE49-F238E27FC236}">
              <a16:creationId xmlns:a16="http://schemas.microsoft.com/office/drawing/2014/main" id="{00000000-0008-0000-0800-00001E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39" name="TextBox 1">
          <a:extLst>
            <a:ext uri="{FF2B5EF4-FFF2-40B4-BE49-F238E27FC236}">
              <a16:creationId xmlns:a16="http://schemas.microsoft.com/office/drawing/2014/main" id="{00000000-0008-0000-0800-00001F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40" name="TextBox 4513">
          <a:extLst>
            <a:ext uri="{FF2B5EF4-FFF2-40B4-BE49-F238E27FC236}">
              <a16:creationId xmlns:a16="http://schemas.microsoft.com/office/drawing/2014/main" id="{00000000-0008-0000-0800-000020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41" name="TextBox 1">
          <a:extLst>
            <a:ext uri="{FF2B5EF4-FFF2-40B4-BE49-F238E27FC236}">
              <a16:creationId xmlns:a16="http://schemas.microsoft.com/office/drawing/2014/main" id="{00000000-0008-0000-0800-000021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42" name="TextBox 4515">
          <a:extLst>
            <a:ext uri="{FF2B5EF4-FFF2-40B4-BE49-F238E27FC236}">
              <a16:creationId xmlns:a16="http://schemas.microsoft.com/office/drawing/2014/main" id="{00000000-0008-0000-0800-000022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43" name="TextBox 1">
          <a:extLst>
            <a:ext uri="{FF2B5EF4-FFF2-40B4-BE49-F238E27FC236}">
              <a16:creationId xmlns:a16="http://schemas.microsoft.com/office/drawing/2014/main" id="{00000000-0008-0000-0800-000023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44" name="TextBox 4517">
          <a:extLst>
            <a:ext uri="{FF2B5EF4-FFF2-40B4-BE49-F238E27FC236}">
              <a16:creationId xmlns:a16="http://schemas.microsoft.com/office/drawing/2014/main" id="{00000000-0008-0000-0800-000024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45" name="TextBox 1">
          <a:extLst>
            <a:ext uri="{FF2B5EF4-FFF2-40B4-BE49-F238E27FC236}">
              <a16:creationId xmlns:a16="http://schemas.microsoft.com/office/drawing/2014/main" id="{00000000-0008-0000-0800-000025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46" name="TextBox 4519">
          <a:extLst>
            <a:ext uri="{FF2B5EF4-FFF2-40B4-BE49-F238E27FC236}">
              <a16:creationId xmlns:a16="http://schemas.microsoft.com/office/drawing/2014/main" id="{00000000-0008-0000-0800-000026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47" name="TextBox 1">
          <a:extLst>
            <a:ext uri="{FF2B5EF4-FFF2-40B4-BE49-F238E27FC236}">
              <a16:creationId xmlns:a16="http://schemas.microsoft.com/office/drawing/2014/main" id="{00000000-0008-0000-0800-000027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48" name="TextBox 4521">
          <a:extLst>
            <a:ext uri="{FF2B5EF4-FFF2-40B4-BE49-F238E27FC236}">
              <a16:creationId xmlns:a16="http://schemas.microsoft.com/office/drawing/2014/main" id="{00000000-0008-0000-0800-000028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49" name="TextBox 1">
          <a:extLst>
            <a:ext uri="{FF2B5EF4-FFF2-40B4-BE49-F238E27FC236}">
              <a16:creationId xmlns:a16="http://schemas.microsoft.com/office/drawing/2014/main" id="{00000000-0008-0000-0800-000029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50" name="TextBox 4523">
          <a:extLst>
            <a:ext uri="{FF2B5EF4-FFF2-40B4-BE49-F238E27FC236}">
              <a16:creationId xmlns:a16="http://schemas.microsoft.com/office/drawing/2014/main" id="{00000000-0008-0000-0800-00002A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51" name="TextBox 1">
          <a:extLst>
            <a:ext uri="{FF2B5EF4-FFF2-40B4-BE49-F238E27FC236}">
              <a16:creationId xmlns:a16="http://schemas.microsoft.com/office/drawing/2014/main" id="{00000000-0008-0000-0800-00002B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52" name="TextBox 4525">
          <a:extLst>
            <a:ext uri="{FF2B5EF4-FFF2-40B4-BE49-F238E27FC236}">
              <a16:creationId xmlns:a16="http://schemas.microsoft.com/office/drawing/2014/main" id="{00000000-0008-0000-0800-00002C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53" name="TextBox 1">
          <a:extLst>
            <a:ext uri="{FF2B5EF4-FFF2-40B4-BE49-F238E27FC236}">
              <a16:creationId xmlns:a16="http://schemas.microsoft.com/office/drawing/2014/main" id="{00000000-0008-0000-0800-00002D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54" name="TextBox 4527">
          <a:extLst>
            <a:ext uri="{FF2B5EF4-FFF2-40B4-BE49-F238E27FC236}">
              <a16:creationId xmlns:a16="http://schemas.microsoft.com/office/drawing/2014/main" id="{00000000-0008-0000-0800-00002E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55" name="TextBox 1">
          <a:extLst>
            <a:ext uri="{FF2B5EF4-FFF2-40B4-BE49-F238E27FC236}">
              <a16:creationId xmlns:a16="http://schemas.microsoft.com/office/drawing/2014/main" id="{00000000-0008-0000-0800-00002F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56" name="TextBox 4529">
          <a:extLst>
            <a:ext uri="{FF2B5EF4-FFF2-40B4-BE49-F238E27FC236}">
              <a16:creationId xmlns:a16="http://schemas.microsoft.com/office/drawing/2014/main" id="{00000000-0008-0000-0800-000030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57" name="TextBox 1">
          <a:extLst>
            <a:ext uri="{FF2B5EF4-FFF2-40B4-BE49-F238E27FC236}">
              <a16:creationId xmlns:a16="http://schemas.microsoft.com/office/drawing/2014/main" id="{00000000-0008-0000-0800-000031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58" name="TextBox 4531">
          <a:extLst>
            <a:ext uri="{FF2B5EF4-FFF2-40B4-BE49-F238E27FC236}">
              <a16:creationId xmlns:a16="http://schemas.microsoft.com/office/drawing/2014/main" id="{00000000-0008-0000-0800-000032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59" name="TextBox 1">
          <a:extLst>
            <a:ext uri="{FF2B5EF4-FFF2-40B4-BE49-F238E27FC236}">
              <a16:creationId xmlns:a16="http://schemas.microsoft.com/office/drawing/2014/main" id="{00000000-0008-0000-0800-000033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60" name="TextBox 4533">
          <a:extLst>
            <a:ext uri="{FF2B5EF4-FFF2-40B4-BE49-F238E27FC236}">
              <a16:creationId xmlns:a16="http://schemas.microsoft.com/office/drawing/2014/main" id="{00000000-0008-0000-0800-000034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61" name="TextBox 1">
          <a:extLst>
            <a:ext uri="{FF2B5EF4-FFF2-40B4-BE49-F238E27FC236}">
              <a16:creationId xmlns:a16="http://schemas.microsoft.com/office/drawing/2014/main" id="{00000000-0008-0000-0800-000035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62" name="TextBox 4535">
          <a:extLst>
            <a:ext uri="{FF2B5EF4-FFF2-40B4-BE49-F238E27FC236}">
              <a16:creationId xmlns:a16="http://schemas.microsoft.com/office/drawing/2014/main" id="{00000000-0008-0000-0800-000036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63" name="TextBox 1">
          <a:extLst>
            <a:ext uri="{FF2B5EF4-FFF2-40B4-BE49-F238E27FC236}">
              <a16:creationId xmlns:a16="http://schemas.microsoft.com/office/drawing/2014/main" id="{00000000-0008-0000-0800-000037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64" name="TextBox 4537">
          <a:extLst>
            <a:ext uri="{FF2B5EF4-FFF2-40B4-BE49-F238E27FC236}">
              <a16:creationId xmlns:a16="http://schemas.microsoft.com/office/drawing/2014/main" id="{00000000-0008-0000-0800-000038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65" name="TextBox 1">
          <a:extLst>
            <a:ext uri="{FF2B5EF4-FFF2-40B4-BE49-F238E27FC236}">
              <a16:creationId xmlns:a16="http://schemas.microsoft.com/office/drawing/2014/main" id="{00000000-0008-0000-0800-000039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66" name="TextBox 4539">
          <a:extLst>
            <a:ext uri="{FF2B5EF4-FFF2-40B4-BE49-F238E27FC236}">
              <a16:creationId xmlns:a16="http://schemas.microsoft.com/office/drawing/2014/main" id="{00000000-0008-0000-0800-00003A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67" name="TextBox 1">
          <a:extLst>
            <a:ext uri="{FF2B5EF4-FFF2-40B4-BE49-F238E27FC236}">
              <a16:creationId xmlns:a16="http://schemas.microsoft.com/office/drawing/2014/main" id="{00000000-0008-0000-0800-00003B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68" name="TextBox 4541">
          <a:extLst>
            <a:ext uri="{FF2B5EF4-FFF2-40B4-BE49-F238E27FC236}">
              <a16:creationId xmlns:a16="http://schemas.microsoft.com/office/drawing/2014/main" id="{00000000-0008-0000-0800-00003C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69" name="TextBox 1">
          <a:extLst>
            <a:ext uri="{FF2B5EF4-FFF2-40B4-BE49-F238E27FC236}">
              <a16:creationId xmlns:a16="http://schemas.microsoft.com/office/drawing/2014/main" id="{00000000-0008-0000-0800-00003D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70" name="TextBox 4543">
          <a:extLst>
            <a:ext uri="{FF2B5EF4-FFF2-40B4-BE49-F238E27FC236}">
              <a16:creationId xmlns:a16="http://schemas.microsoft.com/office/drawing/2014/main" id="{00000000-0008-0000-0800-00003E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71" name="TextBox 1">
          <a:extLst>
            <a:ext uri="{FF2B5EF4-FFF2-40B4-BE49-F238E27FC236}">
              <a16:creationId xmlns:a16="http://schemas.microsoft.com/office/drawing/2014/main" id="{00000000-0008-0000-0800-00003F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72" name="TextBox 4545">
          <a:extLst>
            <a:ext uri="{FF2B5EF4-FFF2-40B4-BE49-F238E27FC236}">
              <a16:creationId xmlns:a16="http://schemas.microsoft.com/office/drawing/2014/main" id="{00000000-0008-0000-0800-000040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73" name="TextBox 1">
          <a:extLst>
            <a:ext uri="{FF2B5EF4-FFF2-40B4-BE49-F238E27FC236}">
              <a16:creationId xmlns:a16="http://schemas.microsoft.com/office/drawing/2014/main" id="{00000000-0008-0000-0800-000041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74" name="TextBox 4547">
          <a:extLst>
            <a:ext uri="{FF2B5EF4-FFF2-40B4-BE49-F238E27FC236}">
              <a16:creationId xmlns:a16="http://schemas.microsoft.com/office/drawing/2014/main" id="{00000000-0008-0000-0800-000042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75" name="TextBox 1">
          <a:extLst>
            <a:ext uri="{FF2B5EF4-FFF2-40B4-BE49-F238E27FC236}">
              <a16:creationId xmlns:a16="http://schemas.microsoft.com/office/drawing/2014/main" id="{00000000-0008-0000-0800-000043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76" name="TextBox 4549">
          <a:extLst>
            <a:ext uri="{FF2B5EF4-FFF2-40B4-BE49-F238E27FC236}">
              <a16:creationId xmlns:a16="http://schemas.microsoft.com/office/drawing/2014/main" id="{00000000-0008-0000-0800-000044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77" name="TextBox 1">
          <a:extLst>
            <a:ext uri="{FF2B5EF4-FFF2-40B4-BE49-F238E27FC236}">
              <a16:creationId xmlns:a16="http://schemas.microsoft.com/office/drawing/2014/main" id="{00000000-0008-0000-0800-000045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78" name="TextBox 4551">
          <a:extLst>
            <a:ext uri="{FF2B5EF4-FFF2-40B4-BE49-F238E27FC236}">
              <a16:creationId xmlns:a16="http://schemas.microsoft.com/office/drawing/2014/main" id="{00000000-0008-0000-0800-000046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79" name="TextBox 1">
          <a:extLst>
            <a:ext uri="{FF2B5EF4-FFF2-40B4-BE49-F238E27FC236}">
              <a16:creationId xmlns:a16="http://schemas.microsoft.com/office/drawing/2014/main" id="{00000000-0008-0000-0800-000047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80" name="TextBox 4553">
          <a:extLst>
            <a:ext uri="{FF2B5EF4-FFF2-40B4-BE49-F238E27FC236}">
              <a16:creationId xmlns:a16="http://schemas.microsoft.com/office/drawing/2014/main" id="{00000000-0008-0000-0800-000048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81" name="TextBox 1">
          <a:extLst>
            <a:ext uri="{FF2B5EF4-FFF2-40B4-BE49-F238E27FC236}">
              <a16:creationId xmlns:a16="http://schemas.microsoft.com/office/drawing/2014/main" id="{00000000-0008-0000-0800-000049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82" name="TextBox 4555">
          <a:extLst>
            <a:ext uri="{FF2B5EF4-FFF2-40B4-BE49-F238E27FC236}">
              <a16:creationId xmlns:a16="http://schemas.microsoft.com/office/drawing/2014/main" id="{00000000-0008-0000-0800-00004A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83" name="TextBox 1">
          <a:extLst>
            <a:ext uri="{FF2B5EF4-FFF2-40B4-BE49-F238E27FC236}">
              <a16:creationId xmlns:a16="http://schemas.microsoft.com/office/drawing/2014/main" id="{00000000-0008-0000-0800-00004B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84" name="TextBox 4557">
          <a:extLst>
            <a:ext uri="{FF2B5EF4-FFF2-40B4-BE49-F238E27FC236}">
              <a16:creationId xmlns:a16="http://schemas.microsoft.com/office/drawing/2014/main" id="{00000000-0008-0000-0800-00004C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85" name="TextBox 1">
          <a:extLst>
            <a:ext uri="{FF2B5EF4-FFF2-40B4-BE49-F238E27FC236}">
              <a16:creationId xmlns:a16="http://schemas.microsoft.com/office/drawing/2014/main" id="{00000000-0008-0000-0800-00004D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86" name="TextBox 4559">
          <a:extLst>
            <a:ext uri="{FF2B5EF4-FFF2-40B4-BE49-F238E27FC236}">
              <a16:creationId xmlns:a16="http://schemas.microsoft.com/office/drawing/2014/main" id="{00000000-0008-0000-0800-00004E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87" name="TextBox 1">
          <a:extLst>
            <a:ext uri="{FF2B5EF4-FFF2-40B4-BE49-F238E27FC236}">
              <a16:creationId xmlns:a16="http://schemas.microsoft.com/office/drawing/2014/main" id="{00000000-0008-0000-0800-00004F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88" name="TextBox 4561">
          <a:extLst>
            <a:ext uri="{FF2B5EF4-FFF2-40B4-BE49-F238E27FC236}">
              <a16:creationId xmlns:a16="http://schemas.microsoft.com/office/drawing/2014/main" id="{00000000-0008-0000-0800-000050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89" name="TextBox 1">
          <a:extLst>
            <a:ext uri="{FF2B5EF4-FFF2-40B4-BE49-F238E27FC236}">
              <a16:creationId xmlns:a16="http://schemas.microsoft.com/office/drawing/2014/main" id="{00000000-0008-0000-0800-000051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90" name="TextBox 4563">
          <a:extLst>
            <a:ext uri="{FF2B5EF4-FFF2-40B4-BE49-F238E27FC236}">
              <a16:creationId xmlns:a16="http://schemas.microsoft.com/office/drawing/2014/main" id="{00000000-0008-0000-0800-000052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91" name="TextBox 1">
          <a:extLst>
            <a:ext uri="{FF2B5EF4-FFF2-40B4-BE49-F238E27FC236}">
              <a16:creationId xmlns:a16="http://schemas.microsoft.com/office/drawing/2014/main" id="{00000000-0008-0000-0800-000053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92" name="TextBox 4565">
          <a:extLst>
            <a:ext uri="{FF2B5EF4-FFF2-40B4-BE49-F238E27FC236}">
              <a16:creationId xmlns:a16="http://schemas.microsoft.com/office/drawing/2014/main" id="{00000000-0008-0000-0800-000054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93" name="TextBox 1">
          <a:extLst>
            <a:ext uri="{FF2B5EF4-FFF2-40B4-BE49-F238E27FC236}">
              <a16:creationId xmlns:a16="http://schemas.microsoft.com/office/drawing/2014/main" id="{00000000-0008-0000-0800-000055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94" name="TextBox 4567">
          <a:extLst>
            <a:ext uri="{FF2B5EF4-FFF2-40B4-BE49-F238E27FC236}">
              <a16:creationId xmlns:a16="http://schemas.microsoft.com/office/drawing/2014/main" id="{00000000-0008-0000-0800-000056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695" name="TextBox 1">
          <a:extLst>
            <a:ext uri="{FF2B5EF4-FFF2-40B4-BE49-F238E27FC236}">
              <a16:creationId xmlns:a16="http://schemas.microsoft.com/office/drawing/2014/main" id="{00000000-0008-0000-0800-000057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96" name="TextBox 4569">
          <a:extLst>
            <a:ext uri="{FF2B5EF4-FFF2-40B4-BE49-F238E27FC236}">
              <a16:creationId xmlns:a16="http://schemas.microsoft.com/office/drawing/2014/main" id="{00000000-0008-0000-0800-000058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97" name="TextBox 1">
          <a:extLst>
            <a:ext uri="{FF2B5EF4-FFF2-40B4-BE49-F238E27FC236}">
              <a16:creationId xmlns:a16="http://schemas.microsoft.com/office/drawing/2014/main" id="{00000000-0008-0000-0800-000059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98" name="TextBox 4571">
          <a:extLst>
            <a:ext uri="{FF2B5EF4-FFF2-40B4-BE49-F238E27FC236}">
              <a16:creationId xmlns:a16="http://schemas.microsoft.com/office/drawing/2014/main" id="{00000000-0008-0000-0800-00005A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699" name="TextBox 1">
          <a:extLst>
            <a:ext uri="{FF2B5EF4-FFF2-40B4-BE49-F238E27FC236}">
              <a16:creationId xmlns:a16="http://schemas.microsoft.com/office/drawing/2014/main" id="{00000000-0008-0000-0800-00005B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00" name="TextBox 4573">
          <a:extLst>
            <a:ext uri="{FF2B5EF4-FFF2-40B4-BE49-F238E27FC236}">
              <a16:creationId xmlns:a16="http://schemas.microsoft.com/office/drawing/2014/main" id="{00000000-0008-0000-0800-00005C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01" name="TextBox 1">
          <a:extLst>
            <a:ext uri="{FF2B5EF4-FFF2-40B4-BE49-F238E27FC236}">
              <a16:creationId xmlns:a16="http://schemas.microsoft.com/office/drawing/2014/main" id="{00000000-0008-0000-0800-00005D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02" name="TextBox 4575">
          <a:extLst>
            <a:ext uri="{FF2B5EF4-FFF2-40B4-BE49-F238E27FC236}">
              <a16:creationId xmlns:a16="http://schemas.microsoft.com/office/drawing/2014/main" id="{00000000-0008-0000-0800-00005E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03" name="TextBox 1">
          <a:extLst>
            <a:ext uri="{FF2B5EF4-FFF2-40B4-BE49-F238E27FC236}">
              <a16:creationId xmlns:a16="http://schemas.microsoft.com/office/drawing/2014/main" id="{00000000-0008-0000-0800-00005F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704" name="TextBox 4577">
          <a:extLst>
            <a:ext uri="{FF2B5EF4-FFF2-40B4-BE49-F238E27FC236}">
              <a16:creationId xmlns:a16="http://schemas.microsoft.com/office/drawing/2014/main" id="{00000000-0008-0000-0800-000060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705" name="TextBox 1">
          <a:extLst>
            <a:ext uri="{FF2B5EF4-FFF2-40B4-BE49-F238E27FC236}">
              <a16:creationId xmlns:a16="http://schemas.microsoft.com/office/drawing/2014/main" id="{00000000-0008-0000-0800-000061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706" name="TextBox 4579">
          <a:extLst>
            <a:ext uri="{FF2B5EF4-FFF2-40B4-BE49-F238E27FC236}">
              <a16:creationId xmlns:a16="http://schemas.microsoft.com/office/drawing/2014/main" id="{00000000-0008-0000-0800-000062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707" name="TextBox 1">
          <a:extLst>
            <a:ext uri="{FF2B5EF4-FFF2-40B4-BE49-F238E27FC236}">
              <a16:creationId xmlns:a16="http://schemas.microsoft.com/office/drawing/2014/main" id="{00000000-0008-0000-0800-000063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08" name="TextBox 4581">
          <a:extLst>
            <a:ext uri="{FF2B5EF4-FFF2-40B4-BE49-F238E27FC236}">
              <a16:creationId xmlns:a16="http://schemas.microsoft.com/office/drawing/2014/main" id="{00000000-0008-0000-0800-000064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09" name="TextBox 1">
          <a:extLst>
            <a:ext uri="{FF2B5EF4-FFF2-40B4-BE49-F238E27FC236}">
              <a16:creationId xmlns:a16="http://schemas.microsoft.com/office/drawing/2014/main" id="{00000000-0008-0000-0800-000065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10" name="TextBox 4583">
          <a:extLst>
            <a:ext uri="{FF2B5EF4-FFF2-40B4-BE49-F238E27FC236}">
              <a16:creationId xmlns:a16="http://schemas.microsoft.com/office/drawing/2014/main" id="{00000000-0008-0000-0800-000066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11" name="TextBox 1">
          <a:extLst>
            <a:ext uri="{FF2B5EF4-FFF2-40B4-BE49-F238E27FC236}">
              <a16:creationId xmlns:a16="http://schemas.microsoft.com/office/drawing/2014/main" id="{00000000-0008-0000-0800-000067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712" name="TextBox 4585">
          <a:extLst>
            <a:ext uri="{FF2B5EF4-FFF2-40B4-BE49-F238E27FC236}">
              <a16:creationId xmlns:a16="http://schemas.microsoft.com/office/drawing/2014/main" id="{00000000-0008-0000-0800-000068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713" name="TextBox 1">
          <a:extLst>
            <a:ext uri="{FF2B5EF4-FFF2-40B4-BE49-F238E27FC236}">
              <a16:creationId xmlns:a16="http://schemas.microsoft.com/office/drawing/2014/main" id="{00000000-0008-0000-0800-000069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714" name="TextBox 4587">
          <a:extLst>
            <a:ext uri="{FF2B5EF4-FFF2-40B4-BE49-F238E27FC236}">
              <a16:creationId xmlns:a16="http://schemas.microsoft.com/office/drawing/2014/main" id="{00000000-0008-0000-0800-00006A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715" name="TextBox 1">
          <a:extLst>
            <a:ext uri="{FF2B5EF4-FFF2-40B4-BE49-F238E27FC236}">
              <a16:creationId xmlns:a16="http://schemas.microsoft.com/office/drawing/2014/main" id="{00000000-0008-0000-0800-00006B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76200" cy="193676"/>
    <xdr:sp macro="" textlink="">
      <xdr:nvSpPr>
        <xdr:cNvPr id="4716" name="TextBox 2346">
          <a:extLst>
            <a:ext uri="{FF2B5EF4-FFF2-40B4-BE49-F238E27FC236}">
              <a16:creationId xmlns:a16="http://schemas.microsoft.com/office/drawing/2014/main" id="{00000000-0008-0000-0800-00006C360000}"/>
            </a:ext>
          </a:extLst>
        </xdr:cNvPr>
        <xdr:cNvSpPr txBox="1">
          <a:spLocks noChangeArrowheads="1"/>
        </xdr:cNvSpPr>
      </xdr:nvSpPr>
      <xdr:spPr bwMode="auto">
        <a:xfrm>
          <a:off x="2228850" y="21459825"/>
          <a:ext cx="76200" cy="19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0</xdr:rowOff>
    </xdr:from>
    <xdr:ext cx="76200" cy="193675"/>
    <xdr:sp macro="" textlink="">
      <xdr:nvSpPr>
        <xdr:cNvPr id="4717" name="TextBox 2346">
          <a:extLst>
            <a:ext uri="{FF2B5EF4-FFF2-40B4-BE49-F238E27FC236}">
              <a16:creationId xmlns:a16="http://schemas.microsoft.com/office/drawing/2014/main" id="{00000000-0008-0000-0800-00006D360000}"/>
            </a:ext>
          </a:extLst>
        </xdr:cNvPr>
        <xdr:cNvSpPr txBox="1">
          <a:spLocks noChangeArrowheads="1"/>
        </xdr:cNvSpPr>
      </xdr:nvSpPr>
      <xdr:spPr bwMode="auto">
        <a:xfrm>
          <a:off x="2228850" y="24193500"/>
          <a:ext cx="76200"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113</xdr:row>
      <xdr:rowOff>152400</xdr:rowOff>
    </xdr:from>
    <xdr:ext cx="250639" cy="231776"/>
    <xdr:sp macro="" textlink="">
      <xdr:nvSpPr>
        <xdr:cNvPr id="4718" name="TextBox 351">
          <a:extLst>
            <a:ext uri="{FF2B5EF4-FFF2-40B4-BE49-F238E27FC236}">
              <a16:creationId xmlns:a16="http://schemas.microsoft.com/office/drawing/2014/main" id="{00000000-0008-0000-0800-00006E360000}"/>
            </a:ext>
          </a:extLst>
        </xdr:cNvPr>
        <xdr:cNvSpPr txBox="1">
          <a:spLocks noChangeArrowheads="1"/>
        </xdr:cNvSpPr>
      </xdr:nvSpPr>
      <xdr:spPr bwMode="auto">
        <a:xfrm>
          <a:off x="1704975"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113</xdr:row>
      <xdr:rowOff>152400</xdr:rowOff>
    </xdr:from>
    <xdr:ext cx="250639" cy="231776"/>
    <xdr:sp macro="" textlink="">
      <xdr:nvSpPr>
        <xdr:cNvPr id="4719" name="TextBox 358">
          <a:extLst>
            <a:ext uri="{FF2B5EF4-FFF2-40B4-BE49-F238E27FC236}">
              <a16:creationId xmlns:a16="http://schemas.microsoft.com/office/drawing/2014/main" id="{00000000-0008-0000-0800-00006F360000}"/>
            </a:ext>
          </a:extLst>
        </xdr:cNvPr>
        <xdr:cNvSpPr txBox="1">
          <a:spLocks noChangeArrowheads="1"/>
        </xdr:cNvSpPr>
      </xdr:nvSpPr>
      <xdr:spPr bwMode="auto">
        <a:xfrm>
          <a:off x="1704975"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113</xdr:row>
      <xdr:rowOff>152400</xdr:rowOff>
    </xdr:from>
    <xdr:ext cx="250639" cy="231776"/>
    <xdr:sp macro="" textlink="">
      <xdr:nvSpPr>
        <xdr:cNvPr id="4720" name="TextBox 381">
          <a:extLst>
            <a:ext uri="{FF2B5EF4-FFF2-40B4-BE49-F238E27FC236}">
              <a16:creationId xmlns:a16="http://schemas.microsoft.com/office/drawing/2014/main" id="{00000000-0008-0000-0800-000070360000}"/>
            </a:ext>
          </a:extLst>
        </xdr:cNvPr>
        <xdr:cNvSpPr txBox="1">
          <a:spLocks noChangeArrowheads="1"/>
        </xdr:cNvSpPr>
      </xdr:nvSpPr>
      <xdr:spPr bwMode="auto">
        <a:xfrm>
          <a:off x="1704975"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2</xdr:col>
      <xdr:colOff>485775</xdr:colOff>
      <xdr:row>113</xdr:row>
      <xdr:rowOff>152400</xdr:rowOff>
    </xdr:from>
    <xdr:ext cx="250639" cy="231776"/>
    <xdr:sp macro="" textlink="">
      <xdr:nvSpPr>
        <xdr:cNvPr id="4721" name="TextBox 389">
          <a:extLst>
            <a:ext uri="{FF2B5EF4-FFF2-40B4-BE49-F238E27FC236}">
              <a16:creationId xmlns:a16="http://schemas.microsoft.com/office/drawing/2014/main" id="{00000000-0008-0000-0800-000071360000}"/>
            </a:ext>
          </a:extLst>
        </xdr:cNvPr>
        <xdr:cNvSpPr txBox="1">
          <a:spLocks noChangeArrowheads="1"/>
        </xdr:cNvSpPr>
      </xdr:nvSpPr>
      <xdr:spPr bwMode="auto">
        <a:xfrm>
          <a:off x="1704975"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722" name="TextBox 351">
          <a:extLst>
            <a:ext uri="{FF2B5EF4-FFF2-40B4-BE49-F238E27FC236}">
              <a16:creationId xmlns:a16="http://schemas.microsoft.com/office/drawing/2014/main" id="{00000000-0008-0000-0800-00007236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723" name="TextBox 358">
          <a:extLst>
            <a:ext uri="{FF2B5EF4-FFF2-40B4-BE49-F238E27FC236}">
              <a16:creationId xmlns:a16="http://schemas.microsoft.com/office/drawing/2014/main" id="{00000000-0008-0000-0800-00007336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724" name="TextBox 381">
          <a:extLst>
            <a:ext uri="{FF2B5EF4-FFF2-40B4-BE49-F238E27FC236}">
              <a16:creationId xmlns:a16="http://schemas.microsoft.com/office/drawing/2014/main" id="{00000000-0008-0000-0800-00007436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725" name="TextBox 389">
          <a:extLst>
            <a:ext uri="{FF2B5EF4-FFF2-40B4-BE49-F238E27FC236}">
              <a16:creationId xmlns:a16="http://schemas.microsoft.com/office/drawing/2014/main" id="{00000000-0008-0000-0800-00007536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726" name="TextBox 351">
          <a:extLst>
            <a:ext uri="{FF2B5EF4-FFF2-40B4-BE49-F238E27FC236}">
              <a16:creationId xmlns:a16="http://schemas.microsoft.com/office/drawing/2014/main" id="{00000000-0008-0000-0800-00007636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727" name="TextBox 358">
          <a:extLst>
            <a:ext uri="{FF2B5EF4-FFF2-40B4-BE49-F238E27FC236}">
              <a16:creationId xmlns:a16="http://schemas.microsoft.com/office/drawing/2014/main" id="{00000000-0008-0000-0800-00007736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728" name="TextBox 381">
          <a:extLst>
            <a:ext uri="{FF2B5EF4-FFF2-40B4-BE49-F238E27FC236}">
              <a16:creationId xmlns:a16="http://schemas.microsoft.com/office/drawing/2014/main" id="{00000000-0008-0000-0800-00007836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729" name="TextBox 389">
          <a:extLst>
            <a:ext uri="{FF2B5EF4-FFF2-40B4-BE49-F238E27FC236}">
              <a16:creationId xmlns:a16="http://schemas.microsoft.com/office/drawing/2014/main" id="{00000000-0008-0000-0800-00007936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87</xdr:row>
      <xdr:rowOff>0</xdr:rowOff>
    </xdr:from>
    <xdr:ext cx="76200" cy="184150"/>
    <xdr:sp macro="" textlink="">
      <xdr:nvSpPr>
        <xdr:cNvPr id="4730" name="TextBox 307">
          <a:extLst>
            <a:ext uri="{FF2B5EF4-FFF2-40B4-BE49-F238E27FC236}">
              <a16:creationId xmlns:a16="http://schemas.microsoft.com/office/drawing/2014/main" id="{00000000-0008-0000-0800-00007A360000}"/>
            </a:ext>
          </a:extLst>
        </xdr:cNvPr>
        <xdr:cNvSpPr txBox="1">
          <a:spLocks noChangeArrowheads="1"/>
        </xdr:cNvSpPr>
      </xdr:nvSpPr>
      <xdr:spPr bwMode="auto">
        <a:xfrm>
          <a:off x="2228850" y="16573500"/>
          <a:ext cx="76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twoCellAnchor>
    <xdr:from>
      <xdr:col>5</xdr:col>
      <xdr:colOff>542925</xdr:colOff>
      <xdr:row>109</xdr:row>
      <xdr:rowOff>38100</xdr:rowOff>
    </xdr:from>
    <xdr:to>
      <xdr:col>5</xdr:col>
      <xdr:colOff>793564</xdr:colOff>
      <xdr:row>109</xdr:row>
      <xdr:rowOff>38100</xdr:rowOff>
    </xdr:to>
    <xdr:sp macro="" textlink="">
      <xdr:nvSpPr>
        <xdr:cNvPr id="4731" name="TextBox 311">
          <a:extLst>
            <a:ext uri="{FF2B5EF4-FFF2-40B4-BE49-F238E27FC236}">
              <a16:creationId xmlns:a16="http://schemas.microsoft.com/office/drawing/2014/main" id="{00000000-0008-0000-0800-00007B360000}"/>
            </a:ext>
          </a:extLst>
        </xdr:cNvPr>
        <xdr:cNvSpPr txBox="1">
          <a:spLocks noChangeArrowheads="1"/>
        </xdr:cNvSpPr>
      </xdr:nvSpPr>
      <xdr:spPr bwMode="auto">
        <a:xfrm>
          <a:off x="3590925" y="20802600"/>
          <a:ext cx="6966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542925</xdr:colOff>
      <xdr:row>109</xdr:row>
      <xdr:rowOff>38100</xdr:rowOff>
    </xdr:from>
    <xdr:to>
      <xdr:col>5</xdr:col>
      <xdr:colOff>793564</xdr:colOff>
      <xdr:row>109</xdr:row>
      <xdr:rowOff>38100</xdr:rowOff>
    </xdr:to>
    <xdr:sp macro="" textlink="">
      <xdr:nvSpPr>
        <xdr:cNvPr id="4732" name="TextBox 319">
          <a:extLst>
            <a:ext uri="{FF2B5EF4-FFF2-40B4-BE49-F238E27FC236}">
              <a16:creationId xmlns:a16="http://schemas.microsoft.com/office/drawing/2014/main" id="{00000000-0008-0000-0800-00007C360000}"/>
            </a:ext>
          </a:extLst>
        </xdr:cNvPr>
        <xdr:cNvSpPr txBox="1">
          <a:spLocks noChangeArrowheads="1"/>
        </xdr:cNvSpPr>
      </xdr:nvSpPr>
      <xdr:spPr bwMode="auto">
        <a:xfrm>
          <a:off x="3590925" y="20802600"/>
          <a:ext cx="6966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371475</xdr:colOff>
      <xdr:row>109</xdr:row>
      <xdr:rowOff>38100</xdr:rowOff>
    </xdr:from>
    <xdr:to>
      <xdr:col>5</xdr:col>
      <xdr:colOff>447675</xdr:colOff>
      <xdr:row>109</xdr:row>
      <xdr:rowOff>38100</xdr:rowOff>
    </xdr:to>
    <xdr:sp macro="" textlink="">
      <xdr:nvSpPr>
        <xdr:cNvPr id="4733" name="TextBox 329">
          <a:extLst>
            <a:ext uri="{FF2B5EF4-FFF2-40B4-BE49-F238E27FC236}">
              <a16:creationId xmlns:a16="http://schemas.microsoft.com/office/drawing/2014/main" id="{00000000-0008-0000-0800-00007D360000}"/>
            </a:ext>
          </a:extLst>
        </xdr:cNvPr>
        <xdr:cNvSpPr txBox="1">
          <a:spLocks noChangeArrowheads="1"/>
        </xdr:cNvSpPr>
      </xdr:nvSpPr>
      <xdr:spPr bwMode="auto">
        <a:xfrm>
          <a:off x="3419475" y="208026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542925</xdr:colOff>
      <xdr:row>109</xdr:row>
      <xdr:rowOff>38100</xdr:rowOff>
    </xdr:from>
    <xdr:to>
      <xdr:col>5</xdr:col>
      <xdr:colOff>793564</xdr:colOff>
      <xdr:row>109</xdr:row>
      <xdr:rowOff>38100</xdr:rowOff>
    </xdr:to>
    <xdr:sp macro="" textlink="">
      <xdr:nvSpPr>
        <xdr:cNvPr id="4734" name="TextBox 333">
          <a:extLst>
            <a:ext uri="{FF2B5EF4-FFF2-40B4-BE49-F238E27FC236}">
              <a16:creationId xmlns:a16="http://schemas.microsoft.com/office/drawing/2014/main" id="{00000000-0008-0000-0800-00007E360000}"/>
            </a:ext>
          </a:extLst>
        </xdr:cNvPr>
        <xdr:cNvSpPr txBox="1">
          <a:spLocks noChangeArrowheads="1"/>
        </xdr:cNvSpPr>
      </xdr:nvSpPr>
      <xdr:spPr bwMode="auto">
        <a:xfrm>
          <a:off x="3590925" y="20802600"/>
          <a:ext cx="6966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twoCellAnchor>
    <xdr:from>
      <xdr:col>5</xdr:col>
      <xdr:colOff>542925</xdr:colOff>
      <xdr:row>109</xdr:row>
      <xdr:rowOff>38100</xdr:rowOff>
    </xdr:from>
    <xdr:to>
      <xdr:col>5</xdr:col>
      <xdr:colOff>793564</xdr:colOff>
      <xdr:row>109</xdr:row>
      <xdr:rowOff>38100</xdr:rowOff>
    </xdr:to>
    <xdr:sp macro="" textlink="">
      <xdr:nvSpPr>
        <xdr:cNvPr id="4735" name="TextBox 341">
          <a:extLst>
            <a:ext uri="{FF2B5EF4-FFF2-40B4-BE49-F238E27FC236}">
              <a16:creationId xmlns:a16="http://schemas.microsoft.com/office/drawing/2014/main" id="{00000000-0008-0000-0800-00007F360000}"/>
            </a:ext>
          </a:extLst>
        </xdr:cNvPr>
        <xdr:cNvSpPr txBox="1">
          <a:spLocks noChangeArrowheads="1"/>
        </xdr:cNvSpPr>
      </xdr:nvSpPr>
      <xdr:spPr bwMode="auto">
        <a:xfrm>
          <a:off x="3590925" y="20802600"/>
          <a:ext cx="6966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twoCellAnchor>
  <xdr:oneCellAnchor>
    <xdr:from>
      <xdr:col>3</xdr:col>
      <xdr:colOff>400050</xdr:colOff>
      <xdr:row>112</xdr:row>
      <xdr:rowOff>123825</xdr:rowOff>
    </xdr:from>
    <xdr:ext cx="250639" cy="231776"/>
    <xdr:sp macro="" textlink="">
      <xdr:nvSpPr>
        <xdr:cNvPr id="4736" name="TextBox 351">
          <a:extLst>
            <a:ext uri="{FF2B5EF4-FFF2-40B4-BE49-F238E27FC236}">
              <a16:creationId xmlns:a16="http://schemas.microsoft.com/office/drawing/2014/main" id="{00000000-0008-0000-0800-00008036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231776"/>
    <xdr:sp macro="" textlink="">
      <xdr:nvSpPr>
        <xdr:cNvPr id="4737" name="TextBox 358">
          <a:extLst>
            <a:ext uri="{FF2B5EF4-FFF2-40B4-BE49-F238E27FC236}">
              <a16:creationId xmlns:a16="http://schemas.microsoft.com/office/drawing/2014/main" id="{00000000-0008-0000-0800-00008136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231776"/>
    <xdr:sp macro="" textlink="">
      <xdr:nvSpPr>
        <xdr:cNvPr id="4738" name="TextBox 381">
          <a:extLst>
            <a:ext uri="{FF2B5EF4-FFF2-40B4-BE49-F238E27FC236}">
              <a16:creationId xmlns:a16="http://schemas.microsoft.com/office/drawing/2014/main" id="{00000000-0008-0000-0800-00008236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231776"/>
    <xdr:sp macro="" textlink="">
      <xdr:nvSpPr>
        <xdr:cNvPr id="4739" name="TextBox 389">
          <a:extLst>
            <a:ext uri="{FF2B5EF4-FFF2-40B4-BE49-F238E27FC236}">
              <a16:creationId xmlns:a16="http://schemas.microsoft.com/office/drawing/2014/main" id="{00000000-0008-0000-0800-000083360000}"/>
            </a:ext>
          </a:extLst>
        </xdr:cNvPr>
        <xdr:cNvSpPr txBox="1">
          <a:spLocks noChangeArrowheads="1"/>
        </xdr:cNvSpPr>
      </xdr:nvSpPr>
      <xdr:spPr bwMode="auto">
        <a:xfrm>
          <a:off x="2228850" y="2145982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740" name="TextBox 398">
          <a:extLst>
            <a:ext uri="{FF2B5EF4-FFF2-40B4-BE49-F238E27FC236}">
              <a16:creationId xmlns:a16="http://schemas.microsoft.com/office/drawing/2014/main" id="{00000000-0008-0000-0800-00008436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741" name="TextBox 405">
          <a:extLst>
            <a:ext uri="{FF2B5EF4-FFF2-40B4-BE49-F238E27FC236}">
              <a16:creationId xmlns:a16="http://schemas.microsoft.com/office/drawing/2014/main" id="{00000000-0008-0000-0800-00008536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742" name="TextBox 765">
          <a:extLst>
            <a:ext uri="{FF2B5EF4-FFF2-40B4-BE49-F238E27FC236}">
              <a16:creationId xmlns:a16="http://schemas.microsoft.com/office/drawing/2014/main" id="{00000000-0008-0000-0800-00008636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250639" cy="184150"/>
    <xdr:sp macro="" textlink="">
      <xdr:nvSpPr>
        <xdr:cNvPr id="4743" name="TextBox 766">
          <a:extLst>
            <a:ext uri="{FF2B5EF4-FFF2-40B4-BE49-F238E27FC236}">
              <a16:creationId xmlns:a16="http://schemas.microsoft.com/office/drawing/2014/main" id="{00000000-0008-0000-0800-000087360000}"/>
            </a:ext>
          </a:extLst>
        </xdr:cNvPr>
        <xdr:cNvSpPr txBox="1">
          <a:spLocks noChangeArrowheads="1"/>
        </xdr:cNvSpPr>
      </xdr:nvSpPr>
      <xdr:spPr bwMode="auto">
        <a:xfrm>
          <a:off x="2228850" y="21459825"/>
          <a:ext cx="250639"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4388"/>
    <xdr:sp macro="" textlink="">
      <xdr:nvSpPr>
        <xdr:cNvPr id="4744" name="TextBox 2224">
          <a:extLst>
            <a:ext uri="{FF2B5EF4-FFF2-40B4-BE49-F238E27FC236}">
              <a16:creationId xmlns:a16="http://schemas.microsoft.com/office/drawing/2014/main" id="{00000000-0008-0000-0800-00008936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4388"/>
    <xdr:sp macro="" textlink="">
      <xdr:nvSpPr>
        <xdr:cNvPr id="4745" name="TextBox 2231">
          <a:extLst>
            <a:ext uri="{FF2B5EF4-FFF2-40B4-BE49-F238E27FC236}">
              <a16:creationId xmlns:a16="http://schemas.microsoft.com/office/drawing/2014/main" id="{00000000-0008-0000-0800-00008A36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4388"/>
    <xdr:sp macro="" textlink="">
      <xdr:nvSpPr>
        <xdr:cNvPr id="4746" name="TextBox 2240">
          <a:extLst>
            <a:ext uri="{FF2B5EF4-FFF2-40B4-BE49-F238E27FC236}">
              <a16:creationId xmlns:a16="http://schemas.microsoft.com/office/drawing/2014/main" id="{00000000-0008-0000-0800-00008B36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4388"/>
    <xdr:sp macro="" textlink="">
      <xdr:nvSpPr>
        <xdr:cNvPr id="4747" name="TextBox 2248">
          <a:extLst>
            <a:ext uri="{FF2B5EF4-FFF2-40B4-BE49-F238E27FC236}">
              <a16:creationId xmlns:a16="http://schemas.microsoft.com/office/drawing/2014/main" id="{00000000-0008-0000-0800-00008C360000}"/>
            </a:ext>
          </a:extLst>
        </xdr:cNvPr>
        <xdr:cNvSpPr txBox="1">
          <a:spLocks noChangeArrowheads="1"/>
        </xdr:cNvSpPr>
      </xdr:nvSpPr>
      <xdr:spPr bwMode="auto">
        <a:xfrm>
          <a:off x="2228850" y="24298275"/>
          <a:ext cx="250639" cy="234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87</xdr:row>
      <xdr:rowOff>0</xdr:rowOff>
    </xdr:from>
    <xdr:ext cx="76200" cy="196290"/>
    <xdr:sp macro="" textlink="">
      <xdr:nvSpPr>
        <xdr:cNvPr id="4748" name="TextBox 2346">
          <a:extLst>
            <a:ext uri="{FF2B5EF4-FFF2-40B4-BE49-F238E27FC236}">
              <a16:creationId xmlns:a16="http://schemas.microsoft.com/office/drawing/2014/main" id="{00000000-0008-0000-0800-00008D360000}"/>
            </a:ext>
          </a:extLst>
        </xdr:cNvPr>
        <xdr:cNvSpPr txBox="1">
          <a:spLocks noChangeArrowheads="1"/>
        </xdr:cNvSpPr>
      </xdr:nvSpPr>
      <xdr:spPr bwMode="auto">
        <a:xfrm>
          <a:off x="2228850" y="16573500"/>
          <a:ext cx="76200" cy="196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749" name="TextBox 2355">
          <a:extLst>
            <a:ext uri="{FF2B5EF4-FFF2-40B4-BE49-F238E27FC236}">
              <a16:creationId xmlns:a16="http://schemas.microsoft.com/office/drawing/2014/main" id="{00000000-0008-0000-0800-00008E36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750" name="TextBox 2362">
          <a:extLst>
            <a:ext uri="{FF2B5EF4-FFF2-40B4-BE49-F238E27FC236}">
              <a16:creationId xmlns:a16="http://schemas.microsoft.com/office/drawing/2014/main" id="{00000000-0008-0000-0800-00008F36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751" name="TextBox 2371">
          <a:extLst>
            <a:ext uri="{FF2B5EF4-FFF2-40B4-BE49-F238E27FC236}">
              <a16:creationId xmlns:a16="http://schemas.microsoft.com/office/drawing/2014/main" id="{00000000-0008-0000-0800-00009036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114300</xdr:rowOff>
    </xdr:from>
    <xdr:ext cx="250639" cy="186763"/>
    <xdr:sp macro="" textlink="">
      <xdr:nvSpPr>
        <xdr:cNvPr id="4752" name="TextBox 2372">
          <a:extLst>
            <a:ext uri="{FF2B5EF4-FFF2-40B4-BE49-F238E27FC236}">
              <a16:creationId xmlns:a16="http://schemas.microsoft.com/office/drawing/2014/main" id="{00000000-0008-0000-0800-000091360000}"/>
            </a:ext>
          </a:extLst>
        </xdr:cNvPr>
        <xdr:cNvSpPr txBox="1">
          <a:spLocks noChangeArrowheads="1"/>
        </xdr:cNvSpPr>
      </xdr:nvSpPr>
      <xdr:spPr bwMode="auto">
        <a:xfrm>
          <a:off x="2228850" y="21259800"/>
          <a:ext cx="250639" cy="18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753" name="TextBox 2373">
          <a:extLst>
            <a:ext uri="{FF2B5EF4-FFF2-40B4-BE49-F238E27FC236}">
              <a16:creationId xmlns:a16="http://schemas.microsoft.com/office/drawing/2014/main" id="{00000000-0008-0000-0800-00009236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754" name="TextBox 2380">
          <a:extLst>
            <a:ext uri="{FF2B5EF4-FFF2-40B4-BE49-F238E27FC236}">
              <a16:creationId xmlns:a16="http://schemas.microsoft.com/office/drawing/2014/main" id="{00000000-0008-0000-0800-00009336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755" name="TextBox 2389">
          <a:extLst>
            <a:ext uri="{FF2B5EF4-FFF2-40B4-BE49-F238E27FC236}">
              <a16:creationId xmlns:a16="http://schemas.microsoft.com/office/drawing/2014/main" id="{00000000-0008-0000-0800-00009436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111</xdr:row>
      <xdr:rowOff>0</xdr:rowOff>
    </xdr:from>
    <xdr:ext cx="250639" cy="231774"/>
    <xdr:sp macro="" textlink="">
      <xdr:nvSpPr>
        <xdr:cNvPr id="4756" name="TextBox 2397">
          <a:extLst>
            <a:ext uri="{FF2B5EF4-FFF2-40B4-BE49-F238E27FC236}">
              <a16:creationId xmlns:a16="http://schemas.microsoft.com/office/drawing/2014/main" id="{00000000-0008-0000-0800-000095360000}"/>
            </a:ext>
          </a:extLst>
        </xdr:cNvPr>
        <xdr:cNvSpPr txBox="1">
          <a:spLocks noChangeArrowheads="1"/>
        </xdr:cNvSpPr>
      </xdr:nvSpPr>
      <xdr:spPr bwMode="auto">
        <a:xfrm>
          <a:off x="2228850" y="21145500"/>
          <a:ext cx="250639" cy="23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57" name="TextBox 2406">
          <a:extLst>
            <a:ext uri="{FF2B5EF4-FFF2-40B4-BE49-F238E27FC236}">
              <a16:creationId xmlns:a16="http://schemas.microsoft.com/office/drawing/2014/main" id="{00000000-0008-0000-0800-000096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58" name="TextBox 1">
          <a:extLst>
            <a:ext uri="{FF2B5EF4-FFF2-40B4-BE49-F238E27FC236}">
              <a16:creationId xmlns:a16="http://schemas.microsoft.com/office/drawing/2014/main" id="{00000000-0008-0000-0800-000097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59" name="TextBox 2408">
          <a:extLst>
            <a:ext uri="{FF2B5EF4-FFF2-40B4-BE49-F238E27FC236}">
              <a16:creationId xmlns:a16="http://schemas.microsoft.com/office/drawing/2014/main" id="{00000000-0008-0000-0800-000098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60" name="TextBox 1">
          <a:extLst>
            <a:ext uri="{FF2B5EF4-FFF2-40B4-BE49-F238E27FC236}">
              <a16:creationId xmlns:a16="http://schemas.microsoft.com/office/drawing/2014/main" id="{00000000-0008-0000-0800-000099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61" name="TextBox 2414">
          <a:extLst>
            <a:ext uri="{FF2B5EF4-FFF2-40B4-BE49-F238E27FC236}">
              <a16:creationId xmlns:a16="http://schemas.microsoft.com/office/drawing/2014/main" id="{00000000-0008-0000-0800-00009A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62" name="TextBox 1">
          <a:extLst>
            <a:ext uri="{FF2B5EF4-FFF2-40B4-BE49-F238E27FC236}">
              <a16:creationId xmlns:a16="http://schemas.microsoft.com/office/drawing/2014/main" id="{00000000-0008-0000-0800-00009B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63" name="TextBox 2416">
          <a:extLst>
            <a:ext uri="{FF2B5EF4-FFF2-40B4-BE49-F238E27FC236}">
              <a16:creationId xmlns:a16="http://schemas.microsoft.com/office/drawing/2014/main" id="{00000000-0008-0000-0800-00009C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64" name="TextBox 1">
          <a:extLst>
            <a:ext uri="{FF2B5EF4-FFF2-40B4-BE49-F238E27FC236}">
              <a16:creationId xmlns:a16="http://schemas.microsoft.com/office/drawing/2014/main" id="{00000000-0008-0000-0800-00009D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765" name="TextBox 3292">
          <a:extLst>
            <a:ext uri="{FF2B5EF4-FFF2-40B4-BE49-F238E27FC236}">
              <a16:creationId xmlns:a16="http://schemas.microsoft.com/office/drawing/2014/main" id="{00000000-0008-0000-0800-00009E36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766" name="TextBox 1">
          <a:extLst>
            <a:ext uri="{FF2B5EF4-FFF2-40B4-BE49-F238E27FC236}">
              <a16:creationId xmlns:a16="http://schemas.microsoft.com/office/drawing/2014/main" id="{00000000-0008-0000-0800-00009F36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767" name="TextBox 3294">
          <a:extLst>
            <a:ext uri="{FF2B5EF4-FFF2-40B4-BE49-F238E27FC236}">
              <a16:creationId xmlns:a16="http://schemas.microsoft.com/office/drawing/2014/main" id="{00000000-0008-0000-0800-0000A036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768" name="TextBox 1">
          <a:extLst>
            <a:ext uri="{FF2B5EF4-FFF2-40B4-BE49-F238E27FC236}">
              <a16:creationId xmlns:a16="http://schemas.microsoft.com/office/drawing/2014/main" id="{00000000-0008-0000-0800-0000A136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769" name="TextBox 3296">
          <a:extLst>
            <a:ext uri="{FF2B5EF4-FFF2-40B4-BE49-F238E27FC236}">
              <a16:creationId xmlns:a16="http://schemas.microsoft.com/office/drawing/2014/main" id="{00000000-0008-0000-0800-0000A236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770" name="TextBox 1">
          <a:extLst>
            <a:ext uri="{FF2B5EF4-FFF2-40B4-BE49-F238E27FC236}">
              <a16:creationId xmlns:a16="http://schemas.microsoft.com/office/drawing/2014/main" id="{00000000-0008-0000-0800-0000A336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771" name="TextBox 3298">
          <a:extLst>
            <a:ext uri="{FF2B5EF4-FFF2-40B4-BE49-F238E27FC236}">
              <a16:creationId xmlns:a16="http://schemas.microsoft.com/office/drawing/2014/main" id="{00000000-0008-0000-0800-0000A436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114300</xdr:rowOff>
    </xdr:from>
    <xdr:ext cx="76200" cy="231776"/>
    <xdr:sp macro="" textlink="">
      <xdr:nvSpPr>
        <xdr:cNvPr id="4772" name="TextBox 1">
          <a:extLst>
            <a:ext uri="{FF2B5EF4-FFF2-40B4-BE49-F238E27FC236}">
              <a16:creationId xmlns:a16="http://schemas.microsoft.com/office/drawing/2014/main" id="{00000000-0008-0000-0800-0000A5360000}"/>
            </a:ext>
          </a:extLst>
        </xdr:cNvPr>
        <xdr:cNvSpPr txBox="1">
          <a:spLocks noChangeArrowheads="1"/>
        </xdr:cNvSpPr>
      </xdr:nvSpPr>
      <xdr:spPr bwMode="auto">
        <a:xfrm>
          <a:off x="2228850" y="24307800"/>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773" name="TextBox 3300">
          <a:extLst>
            <a:ext uri="{FF2B5EF4-FFF2-40B4-BE49-F238E27FC236}">
              <a16:creationId xmlns:a16="http://schemas.microsoft.com/office/drawing/2014/main" id="{00000000-0008-0000-0800-0000A636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774" name="TextBox 3307">
          <a:extLst>
            <a:ext uri="{FF2B5EF4-FFF2-40B4-BE49-F238E27FC236}">
              <a16:creationId xmlns:a16="http://schemas.microsoft.com/office/drawing/2014/main" id="{00000000-0008-0000-0800-0000A736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775" name="TextBox 3316">
          <a:extLst>
            <a:ext uri="{FF2B5EF4-FFF2-40B4-BE49-F238E27FC236}">
              <a16:creationId xmlns:a16="http://schemas.microsoft.com/office/drawing/2014/main" id="{00000000-0008-0000-0800-0000A836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250639" cy="231776"/>
    <xdr:sp macro="" textlink="">
      <xdr:nvSpPr>
        <xdr:cNvPr id="4776" name="TextBox 3324">
          <a:extLst>
            <a:ext uri="{FF2B5EF4-FFF2-40B4-BE49-F238E27FC236}">
              <a16:creationId xmlns:a16="http://schemas.microsoft.com/office/drawing/2014/main" id="{00000000-0008-0000-0800-0000A9360000}"/>
            </a:ext>
          </a:extLst>
        </xdr:cNvPr>
        <xdr:cNvSpPr txBox="1">
          <a:spLocks noChangeArrowheads="1"/>
        </xdr:cNvSpPr>
      </xdr:nvSpPr>
      <xdr:spPr bwMode="auto">
        <a:xfrm>
          <a:off x="2228850" y="24298275"/>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9525"/>
    <xdr:sp macro="" textlink="">
      <xdr:nvSpPr>
        <xdr:cNvPr id="4777" name="TextBox 4431">
          <a:extLst>
            <a:ext uri="{FF2B5EF4-FFF2-40B4-BE49-F238E27FC236}">
              <a16:creationId xmlns:a16="http://schemas.microsoft.com/office/drawing/2014/main" id="{00000000-0008-0000-0800-0000AA360000}"/>
            </a:ext>
          </a:extLst>
        </xdr:cNvPr>
        <xdr:cNvSpPr txBox="1">
          <a:spLocks noChangeArrowheads="1"/>
        </xdr:cNvSpPr>
      </xdr:nvSpPr>
      <xdr:spPr bwMode="auto">
        <a:xfrm>
          <a:off x="2228850" y="242982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78" name="TextBox 4437">
          <a:extLst>
            <a:ext uri="{FF2B5EF4-FFF2-40B4-BE49-F238E27FC236}">
              <a16:creationId xmlns:a16="http://schemas.microsoft.com/office/drawing/2014/main" id="{00000000-0008-0000-0800-0000AB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79" name="TextBox 1">
          <a:extLst>
            <a:ext uri="{FF2B5EF4-FFF2-40B4-BE49-F238E27FC236}">
              <a16:creationId xmlns:a16="http://schemas.microsoft.com/office/drawing/2014/main" id="{00000000-0008-0000-0800-0000AC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80" name="TextBox 4439">
          <a:extLst>
            <a:ext uri="{FF2B5EF4-FFF2-40B4-BE49-F238E27FC236}">
              <a16:creationId xmlns:a16="http://schemas.microsoft.com/office/drawing/2014/main" id="{00000000-0008-0000-0800-0000AD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781" name="TextBox 1">
          <a:extLst>
            <a:ext uri="{FF2B5EF4-FFF2-40B4-BE49-F238E27FC236}">
              <a16:creationId xmlns:a16="http://schemas.microsoft.com/office/drawing/2014/main" id="{00000000-0008-0000-0800-0000AE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782" name="TextBox 4441">
          <a:extLst>
            <a:ext uri="{FF2B5EF4-FFF2-40B4-BE49-F238E27FC236}">
              <a16:creationId xmlns:a16="http://schemas.microsoft.com/office/drawing/2014/main" id="{00000000-0008-0000-0800-0000AF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783" name="TextBox 1">
          <a:extLst>
            <a:ext uri="{FF2B5EF4-FFF2-40B4-BE49-F238E27FC236}">
              <a16:creationId xmlns:a16="http://schemas.microsoft.com/office/drawing/2014/main" id="{00000000-0008-0000-0800-0000B0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784" name="TextBox 4443">
          <a:extLst>
            <a:ext uri="{FF2B5EF4-FFF2-40B4-BE49-F238E27FC236}">
              <a16:creationId xmlns:a16="http://schemas.microsoft.com/office/drawing/2014/main" id="{00000000-0008-0000-0800-0000B1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785" name="TextBox 1">
          <a:extLst>
            <a:ext uri="{FF2B5EF4-FFF2-40B4-BE49-F238E27FC236}">
              <a16:creationId xmlns:a16="http://schemas.microsoft.com/office/drawing/2014/main" id="{00000000-0008-0000-0800-0000B2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86" name="TextBox 4445">
          <a:extLst>
            <a:ext uri="{FF2B5EF4-FFF2-40B4-BE49-F238E27FC236}">
              <a16:creationId xmlns:a16="http://schemas.microsoft.com/office/drawing/2014/main" id="{00000000-0008-0000-0800-0000B3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87" name="TextBox 1">
          <a:extLst>
            <a:ext uri="{FF2B5EF4-FFF2-40B4-BE49-F238E27FC236}">
              <a16:creationId xmlns:a16="http://schemas.microsoft.com/office/drawing/2014/main" id="{00000000-0008-0000-0800-0000B4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88" name="TextBox 4447">
          <a:extLst>
            <a:ext uri="{FF2B5EF4-FFF2-40B4-BE49-F238E27FC236}">
              <a16:creationId xmlns:a16="http://schemas.microsoft.com/office/drawing/2014/main" id="{00000000-0008-0000-0800-0000B5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89" name="TextBox 1">
          <a:extLst>
            <a:ext uri="{FF2B5EF4-FFF2-40B4-BE49-F238E27FC236}">
              <a16:creationId xmlns:a16="http://schemas.microsoft.com/office/drawing/2014/main" id="{00000000-0008-0000-0800-0000B6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790" name="TextBox 4449">
          <a:extLst>
            <a:ext uri="{FF2B5EF4-FFF2-40B4-BE49-F238E27FC236}">
              <a16:creationId xmlns:a16="http://schemas.microsoft.com/office/drawing/2014/main" id="{00000000-0008-0000-0800-0000B7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791" name="TextBox 1">
          <a:extLst>
            <a:ext uri="{FF2B5EF4-FFF2-40B4-BE49-F238E27FC236}">
              <a16:creationId xmlns:a16="http://schemas.microsoft.com/office/drawing/2014/main" id="{00000000-0008-0000-0800-0000B8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792" name="TextBox 4451">
          <a:extLst>
            <a:ext uri="{FF2B5EF4-FFF2-40B4-BE49-F238E27FC236}">
              <a16:creationId xmlns:a16="http://schemas.microsoft.com/office/drawing/2014/main" id="{00000000-0008-0000-0800-0000B9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793" name="TextBox 1">
          <a:extLst>
            <a:ext uri="{FF2B5EF4-FFF2-40B4-BE49-F238E27FC236}">
              <a16:creationId xmlns:a16="http://schemas.microsoft.com/office/drawing/2014/main" id="{00000000-0008-0000-0800-0000BA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94" name="TextBox 4453">
          <a:extLst>
            <a:ext uri="{FF2B5EF4-FFF2-40B4-BE49-F238E27FC236}">
              <a16:creationId xmlns:a16="http://schemas.microsoft.com/office/drawing/2014/main" id="{00000000-0008-0000-0800-0000BB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95" name="TextBox 1">
          <a:extLst>
            <a:ext uri="{FF2B5EF4-FFF2-40B4-BE49-F238E27FC236}">
              <a16:creationId xmlns:a16="http://schemas.microsoft.com/office/drawing/2014/main" id="{00000000-0008-0000-0800-0000BC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96" name="TextBox 4455">
          <a:extLst>
            <a:ext uri="{FF2B5EF4-FFF2-40B4-BE49-F238E27FC236}">
              <a16:creationId xmlns:a16="http://schemas.microsoft.com/office/drawing/2014/main" id="{00000000-0008-0000-0800-0000BD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797" name="TextBox 1">
          <a:extLst>
            <a:ext uri="{FF2B5EF4-FFF2-40B4-BE49-F238E27FC236}">
              <a16:creationId xmlns:a16="http://schemas.microsoft.com/office/drawing/2014/main" id="{00000000-0008-0000-0800-0000BE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798" name="TextBox 4457">
          <a:extLst>
            <a:ext uri="{FF2B5EF4-FFF2-40B4-BE49-F238E27FC236}">
              <a16:creationId xmlns:a16="http://schemas.microsoft.com/office/drawing/2014/main" id="{00000000-0008-0000-0800-0000BF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799" name="TextBox 1">
          <a:extLst>
            <a:ext uri="{FF2B5EF4-FFF2-40B4-BE49-F238E27FC236}">
              <a16:creationId xmlns:a16="http://schemas.microsoft.com/office/drawing/2014/main" id="{00000000-0008-0000-0800-0000C0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00" name="TextBox 4459">
          <a:extLst>
            <a:ext uri="{FF2B5EF4-FFF2-40B4-BE49-F238E27FC236}">
              <a16:creationId xmlns:a16="http://schemas.microsoft.com/office/drawing/2014/main" id="{00000000-0008-0000-0800-0000C1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01" name="TextBox 1">
          <a:extLst>
            <a:ext uri="{FF2B5EF4-FFF2-40B4-BE49-F238E27FC236}">
              <a16:creationId xmlns:a16="http://schemas.microsoft.com/office/drawing/2014/main" id="{00000000-0008-0000-0800-0000C2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02" name="TextBox 4461">
          <a:extLst>
            <a:ext uri="{FF2B5EF4-FFF2-40B4-BE49-F238E27FC236}">
              <a16:creationId xmlns:a16="http://schemas.microsoft.com/office/drawing/2014/main" id="{00000000-0008-0000-0800-0000C3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03" name="TextBox 1">
          <a:extLst>
            <a:ext uri="{FF2B5EF4-FFF2-40B4-BE49-F238E27FC236}">
              <a16:creationId xmlns:a16="http://schemas.microsoft.com/office/drawing/2014/main" id="{00000000-0008-0000-0800-0000C4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04" name="TextBox 4463">
          <a:extLst>
            <a:ext uri="{FF2B5EF4-FFF2-40B4-BE49-F238E27FC236}">
              <a16:creationId xmlns:a16="http://schemas.microsoft.com/office/drawing/2014/main" id="{00000000-0008-0000-0800-0000C5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05" name="TextBox 1">
          <a:extLst>
            <a:ext uri="{FF2B5EF4-FFF2-40B4-BE49-F238E27FC236}">
              <a16:creationId xmlns:a16="http://schemas.microsoft.com/office/drawing/2014/main" id="{00000000-0008-0000-0800-0000C6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06" name="TextBox 4465">
          <a:extLst>
            <a:ext uri="{FF2B5EF4-FFF2-40B4-BE49-F238E27FC236}">
              <a16:creationId xmlns:a16="http://schemas.microsoft.com/office/drawing/2014/main" id="{00000000-0008-0000-0800-0000C7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07" name="TextBox 1">
          <a:extLst>
            <a:ext uri="{FF2B5EF4-FFF2-40B4-BE49-F238E27FC236}">
              <a16:creationId xmlns:a16="http://schemas.microsoft.com/office/drawing/2014/main" id="{00000000-0008-0000-0800-0000C8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08" name="TextBox 4467">
          <a:extLst>
            <a:ext uri="{FF2B5EF4-FFF2-40B4-BE49-F238E27FC236}">
              <a16:creationId xmlns:a16="http://schemas.microsoft.com/office/drawing/2014/main" id="{00000000-0008-0000-0800-0000C9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09" name="TextBox 1">
          <a:extLst>
            <a:ext uri="{FF2B5EF4-FFF2-40B4-BE49-F238E27FC236}">
              <a16:creationId xmlns:a16="http://schemas.microsoft.com/office/drawing/2014/main" id="{00000000-0008-0000-0800-0000CA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10" name="TextBox 4469">
          <a:extLst>
            <a:ext uri="{FF2B5EF4-FFF2-40B4-BE49-F238E27FC236}">
              <a16:creationId xmlns:a16="http://schemas.microsoft.com/office/drawing/2014/main" id="{00000000-0008-0000-0800-0000CB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11" name="TextBox 1">
          <a:extLst>
            <a:ext uri="{FF2B5EF4-FFF2-40B4-BE49-F238E27FC236}">
              <a16:creationId xmlns:a16="http://schemas.microsoft.com/office/drawing/2014/main" id="{00000000-0008-0000-0800-0000CC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12" name="TextBox 4471">
          <a:extLst>
            <a:ext uri="{FF2B5EF4-FFF2-40B4-BE49-F238E27FC236}">
              <a16:creationId xmlns:a16="http://schemas.microsoft.com/office/drawing/2014/main" id="{00000000-0008-0000-0800-0000CD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13" name="TextBox 1">
          <a:extLst>
            <a:ext uri="{FF2B5EF4-FFF2-40B4-BE49-F238E27FC236}">
              <a16:creationId xmlns:a16="http://schemas.microsoft.com/office/drawing/2014/main" id="{00000000-0008-0000-0800-0000CE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14" name="TextBox 4473">
          <a:extLst>
            <a:ext uri="{FF2B5EF4-FFF2-40B4-BE49-F238E27FC236}">
              <a16:creationId xmlns:a16="http://schemas.microsoft.com/office/drawing/2014/main" id="{00000000-0008-0000-0800-0000CF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15" name="TextBox 1">
          <a:extLst>
            <a:ext uri="{FF2B5EF4-FFF2-40B4-BE49-F238E27FC236}">
              <a16:creationId xmlns:a16="http://schemas.microsoft.com/office/drawing/2014/main" id="{00000000-0008-0000-0800-0000D0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16" name="TextBox 4475">
          <a:extLst>
            <a:ext uri="{FF2B5EF4-FFF2-40B4-BE49-F238E27FC236}">
              <a16:creationId xmlns:a16="http://schemas.microsoft.com/office/drawing/2014/main" id="{00000000-0008-0000-0800-0000D1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17" name="TextBox 1">
          <a:extLst>
            <a:ext uri="{FF2B5EF4-FFF2-40B4-BE49-F238E27FC236}">
              <a16:creationId xmlns:a16="http://schemas.microsoft.com/office/drawing/2014/main" id="{00000000-0008-0000-0800-0000D2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18" name="TextBox 4477">
          <a:extLst>
            <a:ext uri="{FF2B5EF4-FFF2-40B4-BE49-F238E27FC236}">
              <a16:creationId xmlns:a16="http://schemas.microsoft.com/office/drawing/2014/main" id="{00000000-0008-0000-0800-0000D3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19" name="TextBox 1">
          <a:extLst>
            <a:ext uri="{FF2B5EF4-FFF2-40B4-BE49-F238E27FC236}">
              <a16:creationId xmlns:a16="http://schemas.microsoft.com/office/drawing/2014/main" id="{00000000-0008-0000-0800-0000D4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20" name="TextBox 4479">
          <a:extLst>
            <a:ext uri="{FF2B5EF4-FFF2-40B4-BE49-F238E27FC236}">
              <a16:creationId xmlns:a16="http://schemas.microsoft.com/office/drawing/2014/main" id="{00000000-0008-0000-0800-0000D5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21" name="TextBox 1">
          <a:extLst>
            <a:ext uri="{FF2B5EF4-FFF2-40B4-BE49-F238E27FC236}">
              <a16:creationId xmlns:a16="http://schemas.microsoft.com/office/drawing/2014/main" id="{00000000-0008-0000-0800-0000D6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22" name="TextBox 4481">
          <a:extLst>
            <a:ext uri="{FF2B5EF4-FFF2-40B4-BE49-F238E27FC236}">
              <a16:creationId xmlns:a16="http://schemas.microsoft.com/office/drawing/2014/main" id="{00000000-0008-0000-0800-0000D7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23" name="TextBox 1">
          <a:extLst>
            <a:ext uri="{FF2B5EF4-FFF2-40B4-BE49-F238E27FC236}">
              <a16:creationId xmlns:a16="http://schemas.microsoft.com/office/drawing/2014/main" id="{00000000-0008-0000-0800-0000D8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24" name="TextBox 4483">
          <a:extLst>
            <a:ext uri="{FF2B5EF4-FFF2-40B4-BE49-F238E27FC236}">
              <a16:creationId xmlns:a16="http://schemas.microsoft.com/office/drawing/2014/main" id="{00000000-0008-0000-0800-0000D9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25" name="TextBox 1">
          <a:extLst>
            <a:ext uri="{FF2B5EF4-FFF2-40B4-BE49-F238E27FC236}">
              <a16:creationId xmlns:a16="http://schemas.microsoft.com/office/drawing/2014/main" id="{00000000-0008-0000-0800-0000DA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26" name="TextBox 4485">
          <a:extLst>
            <a:ext uri="{FF2B5EF4-FFF2-40B4-BE49-F238E27FC236}">
              <a16:creationId xmlns:a16="http://schemas.microsoft.com/office/drawing/2014/main" id="{00000000-0008-0000-0800-0000DB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27" name="TextBox 1">
          <a:extLst>
            <a:ext uri="{FF2B5EF4-FFF2-40B4-BE49-F238E27FC236}">
              <a16:creationId xmlns:a16="http://schemas.microsoft.com/office/drawing/2014/main" id="{00000000-0008-0000-0800-0000DC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28" name="TextBox 4487">
          <a:extLst>
            <a:ext uri="{FF2B5EF4-FFF2-40B4-BE49-F238E27FC236}">
              <a16:creationId xmlns:a16="http://schemas.microsoft.com/office/drawing/2014/main" id="{00000000-0008-0000-0800-0000DD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29" name="TextBox 1">
          <a:extLst>
            <a:ext uri="{FF2B5EF4-FFF2-40B4-BE49-F238E27FC236}">
              <a16:creationId xmlns:a16="http://schemas.microsoft.com/office/drawing/2014/main" id="{00000000-0008-0000-0800-0000DE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30" name="TextBox 4489">
          <a:extLst>
            <a:ext uri="{FF2B5EF4-FFF2-40B4-BE49-F238E27FC236}">
              <a16:creationId xmlns:a16="http://schemas.microsoft.com/office/drawing/2014/main" id="{00000000-0008-0000-0800-0000DF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31" name="TextBox 1">
          <a:extLst>
            <a:ext uri="{FF2B5EF4-FFF2-40B4-BE49-F238E27FC236}">
              <a16:creationId xmlns:a16="http://schemas.microsoft.com/office/drawing/2014/main" id="{00000000-0008-0000-0800-0000E0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32" name="TextBox 4491">
          <a:extLst>
            <a:ext uri="{FF2B5EF4-FFF2-40B4-BE49-F238E27FC236}">
              <a16:creationId xmlns:a16="http://schemas.microsoft.com/office/drawing/2014/main" id="{00000000-0008-0000-0800-0000E1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33" name="TextBox 1">
          <a:extLst>
            <a:ext uri="{FF2B5EF4-FFF2-40B4-BE49-F238E27FC236}">
              <a16:creationId xmlns:a16="http://schemas.microsoft.com/office/drawing/2014/main" id="{00000000-0008-0000-0800-0000E2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34" name="TextBox 4493">
          <a:extLst>
            <a:ext uri="{FF2B5EF4-FFF2-40B4-BE49-F238E27FC236}">
              <a16:creationId xmlns:a16="http://schemas.microsoft.com/office/drawing/2014/main" id="{00000000-0008-0000-0800-0000E3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35" name="TextBox 1">
          <a:extLst>
            <a:ext uri="{FF2B5EF4-FFF2-40B4-BE49-F238E27FC236}">
              <a16:creationId xmlns:a16="http://schemas.microsoft.com/office/drawing/2014/main" id="{00000000-0008-0000-0800-0000E4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36" name="TextBox 4495">
          <a:extLst>
            <a:ext uri="{FF2B5EF4-FFF2-40B4-BE49-F238E27FC236}">
              <a16:creationId xmlns:a16="http://schemas.microsoft.com/office/drawing/2014/main" id="{00000000-0008-0000-0800-0000E5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837" name="TextBox 1">
          <a:extLst>
            <a:ext uri="{FF2B5EF4-FFF2-40B4-BE49-F238E27FC236}">
              <a16:creationId xmlns:a16="http://schemas.microsoft.com/office/drawing/2014/main" id="{00000000-0008-0000-0800-0000E636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38" name="TextBox 4497">
          <a:extLst>
            <a:ext uri="{FF2B5EF4-FFF2-40B4-BE49-F238E27FC236}">
              <a16:creationId xmlns:a16="http://schemas.microsoft.com/office/drawing/2014/main" id="{00000000-0008-0000-0800-0000E7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39" name="TextBox 1">
          <a:extLst>
            <a:ext uri="{FF2B5EF4-FFF2-40B4-BE49-F238E27FC236}">
              <a16:creationId xmlns:a16="http://schemas.microsoft.com/office/drawing/2014/main" id="{00000000-0008-0000-0800-0000E8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40" name="TextBox 4499">
          <a:extLst>
            <a:ext uri="{FF2B5EF4-FFF2-40B4-BE49-F238E27FC236}">
              <a16:creationId xmlns:a16="http://schemas.microsoft.com/office/drawing/2014/main" id="{00000000-0008-0000-0800-0000E9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841" name="TextBox 1">
          <a:extLst>
            <a:ext uri="{FF2B5EF4-FFF2-40B4-BE49-F238E27FC236}">
              <a16:creationId xmlns:a16="http://schemas.microsoft.com/office/drawing/2014/main" id="{00000000-0008-0000-0800-0000EA36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42" name="TextBox 4501">
          <a:extLst>
            <a:ext uri="{FF2B5EF4-FFF2-40B4-BE49-F238E27FC236}">
              <a16:creationId xmlns:a16="http://schemas.microsoft.com/office/drawing/2014/main" id="{00000000-0008-0000-0800-0000EB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43" name="TextBox 1">
          <a:extLst>
            <a:ext uri="{FF2B5EF4-FFF2-40B4-BE49-F238E27FC236}">
              <a16:creationId xmlns:a16="http://schemas.microsoft.com/office/drawing/2014/main" id="{00000000-0008-0000-0800-0000EC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44" name="TextBox 4503">
          <a:extLst>
            <a:ext uri="{FF2B5EF4-FFF2-40B4-BE49-F238E27FC236}">
              <a16:creationId xmlns:a16="http://schemas.microsoft.com/office/drawing/2014/main" id="{00000000-0008-0000-0800-0000ED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45" name="TextBox 1">
          <a:extLst>
            <a:ext uri="{FF2B5EF4-FFF2-40B4-BE49-F238E27FC236}">
              <a16:creationId xmlns:a16="http://schemas.microsoft.com/office/drawing/2014/main" id="{00000000-0008-0000-0800-0000EE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46" name="TextBox 4505">
          <a:extLst>
            <a:ext uri="{FF2B5EF4-FFF2-40B4-BE49-F238E27FC236}">
              <a16:creationId xmlns:a16="http://schemas.microsoft.com/office/drawing/2014/main" id="{00000000-0008-0000-0800-0000EF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47" name="TextBox 1">
          <a:extLst>
            <a:ext uri="{FF2B5EF4-FFF2-40B4-BE49-F238E27FC236}">
              <a16:creationId xmlns:a16="http://schemas.microsoft.com/office/drawing/2014/main" id="{00000000-0008-0000-0800-0000F0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48" name="TextBox 4507">
          <a:extLst>
            <a:ext uri="{FF2B5EF4-FFF2-40B4-BE49-F238E27FC236}">
              <a16:creationId xmlns:a16="http://schemas.microsoft.com/office/drawing/2014/main" id="{00000000-0008-0000-0800-0000F1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49" name="TextBox 1">
          <a:extLst>
            <a:ext uri="{FF2B5EF4-FFF2-40B4-BE49-F238E27FC236}">
              <a16:creationId xmlns:a16="http://schemas.microsoft.com/office/drawing/2014/main" id="{00000000-0008-0000-0800-0000F2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50" name="TextBox 4509">
          <a:extLst>
            <a:ext uri="{FF2B5EF4-FFF2-40B4-BE49-F238E27FC236}">
              <a16:creationId xmlns:a16="http://schemas.microsoft.com/office/drawing/2014/main" id="{00000000-0008-0000-0800-0000F3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51" name="TextBox 1">
          <a:extLst>
            <a:ext uri="{FF2B5EF4-FFF2-40B4-BE49-F238E27FC236}">
              <a16:creationId xmlns:a16="http://schemas.microsoft.com/office/drawing/2014/main" id="{00000000-0008-0000-0800-0000F4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52" name="TextBox 4511">
          <a:extLst>
            <a:ext uri="{FF2B5EF4-FFF2-40B4-BE49-F238E27FC236}">
              <a16:creationId xmlns:a16="http://schemas.microsoft.com/office/drawing/2014/main" id="{00000000-0008-0000-0800-0000F5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53" name="TextBox 1">
          <a:extLst>
            <a:ext uri="{FF2B5EF4-FFF2-40B4-BE49-F238E27FC236}">
              <a16:creationId xmlns:a16="http://schemas.microsoft.com/office/drawing/2014/main" id="{00000000-0008-0000-0800-0000F6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54" name="TextBox 4513">
          <a:extLst>
            <a:ext uri="{FF2B5EF4-FFF2-40B4-BE49-F238E27FC236}">
              <a16:creationId xmlns:a16="http://schemas.microsoft.com/office/drawing/2014/main" id="{00000000-0008-0000-0800-0000F7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55" name="TextBox 1">
          <a:extLst>
            <a:ext uri="{FF2B5EF4-FFF2-40B4-BE49-F238E27FC236}">
              <a16:creationId xmlns:a16="http://schemas.microsoft.com/office/drawing/2014/main" id="{00000000-0008-0000-0800-0000F8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56" name="TextBox 4515">
          <a:extLst>
            <a:ext uri="{FF2B5EF4-FFF2-40B4-BE49-F238E27FC236}">
              <a16:creationId xmlns:a16="http://schemas.microsoft.com/office/drawing/2014/main" id="{00000000-0008-0000-0800-0000F9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57" name="TextBox 1">
          <a:extLst>
            <a:ext uri="{FF2B5EF4-FFF2-40B4-BE49-F238E27FC236}">
              <a16:creationId xmlns:a16="http://schemas.microsoft.com/office/drawing/2014/main" id="{00000000-0008-0000-0800-0000FA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58" name="TextBox 4517">
          <a:extLst>
            <a:ext uri="{FF2B5EF4-FFF2-40B4-BE49-F238E27FC236}">
              <a16:creationId xmlns:a16="http://schemas.microsoft.com/office/drawing/2014/main" id="{00000000-0008-0000-0800-0000FB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59" name="TextBox 1">
          <a:extLst>
            <a:ext uri="{FF2B5EF4-FFF2-40B4-BE49-F238E27FC236}">
              <a16:creationId xmlns:a16="http://schemas.microsoft.com/office/drawing/2014/main" id="{00000000-0008-0000-0800-0000FC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60" name="TextBox 4519">
          <a:extLst>
            <a:ext uri="{FF2B5EF4-FFF2-40B4-BE49-F238E27FC236}">
              <a16:creationId xmlns:a16="http://schemas.microsoft.com/office/drawing/2014/main" id="{00000000-0008-0000-0800-0000FD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61" name="TextBox 1">
          <a:extLst>
            <a:ext uri="{FF2B5EF4-FFF2-40B4-BE49-F238E27FC236}">
              <a16:creationId xmlns:a16="http://schemas.microsoft.com/office/drawing/2014/main" id="{00000000-0008-0000-0800-0000FE36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62" name="TextBox 4521">
          <a:extLst>
            <a:ext uri="{FF2B5EF4-FFF2-40B4-BE49-F238E27FC236}">
              <a16:creationId xmlns:a16="http://schemas.microsoft.com/office/drawing/2014/main" id="{00000000-0008-0000-0800-0000FF36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63" name="TextBox 1">
          <a:extLst>
            <a:ext uri="{FF2B5EF4-FFF2-40B4-BE49-F238E27FC236}">
              <a16:creationId xmlns:a16="http://schemas.microsoft.com/office/drawing/2014/main" id="{00000000-0008-0000-0800-000000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64" name="TextBox 4523">
          <a:extLst>
            <a:ext uri="{FF2B5EF4-FFF2-40B4-BE49-F238E27FC236}">
              <a16:creationId xmlns:a16="http://schemas.microsoft.com/office/drawing/2014/main" id="{00000000-0008-0000-0800-000001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65" name="TextBox 1">
          <a:extLst>
            <a:ext uri="{FF2B5EF4-FFF2-40B4-BE49-F238E27FC236}">
              <a16:creationId xmlns:a16="http://schemas.microsoft.com/office/drawing/2014/main" id="{00000000-0008-0000-0800-000002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66" name="TextBox 4525">
          <a:extLst>
            <a:ext uri="{FF2B5EF4-FFF2-40B4-BE49-F238E27FC236}">
              <a16:creationId xmlns:a16="http://schemas.microsoft.com/office/drawing/2014/main" id="{00000000-0008-0000-0800-000003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67" name="TextBox 1">
          <a:extLst>
            <a:ext uri="{FF2B5EF4-FFF2-40B4-BE49-F238E27FC236}">
              <a16:creationId xmlns:a16="http://schemas.microsoft.com/office/drawing/2014/main" id="{00000000-0008-0000-0800-000004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68" name="TextBox 4527">
          <a:extLst>
            <a:ext uri="{FF2B5EF4-FFF2-40B4-BE49-F238E27FC236}">
              <a16:creationId xmlns:a16="http://schemas.microsoft.com/office/drawing/2014/main" id="{00000000-0008-0000-0800-000005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69" name="TextBox 1">
          <a:extLst>
            <a:ext uri="{FF2B5EF4-FFF2-40B4-BE49-F238E27FC236}">
              <a16:creationId xmlns:a16="http://schemas.microsoft.com/office/drawing/2014/main" id="{00000000-0008-0000-0800-000006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70" name="TextBox 4529">
          <a:extLst>
            <a:ext uri="{FF2B5EF4-FFF2-40B4-BE49-F238E27FC236}">
              <a16:creationId xmlns:a16="http://schemas.microsoft.com/office/drawing/2014/main" id="{00000000-0008-0000-0800-000007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71" name="TextBox 1">
          <a:extLst>
            <a:ext uri="{FF2B5EF4-FFF2-40B4-BE49-F238E27FC236}">
              <a16:creationId xmlns:a16="http://schemas.microsoft.com/office/drawing/2014/main" id="{00000000-0008-0000-0800-000008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72" name="TextBox 4531">
          <a:extLst>
            <a:ext uri="{FF2B5EF4-FFF2-40B4-BE49-F238E27FC236}">
              <a16:creationId xmlns:a16="http://schemas.microsoft.com/office/drawing/2014/main" id="{00000000-0008-0000-0800-000009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73" name="TextBox 1">
          <a:extLst>
            <a:ext uri="{FF2B5EF4-FFF2-40B4-BE49-F238E27FC236}">
              <a16:creationId xmlns:a16="http://schemas.microsoft.com/office/drawing/2014/main" id="{00000000-0008-0000-0800-00000A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74" name="TextBox 4533">
          <a:extLst>
            <a:ext uri="{FF2B5EF4-FFF2-40B4-BE49-F238E27FC236}">
              <a16:creationId xmlns:a16="http://schemas.microsoft.com/office/drawing/2014/main" id="{00000000-0008-0000-0800-00000B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75" name="TextBox 1">
          <a:extLst>
            <a:ext uri="{FF2B5EF4-FFF2-40B4-BE49-F238E27FC236}">
              <a16:creationId xmlns:a16="http://schemas.microsoft.com/office/drawing/2014/main" id="{00000000-0008-0000-0800-00000C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76" name="TextBox 4535">
          <a:extLst>
            <a:ext uri="{FF2B5EF4-FFF2-40B4-BE49-F238E27FC236}">
              <a16:creationId xmlns:a16="http://schemas.microsoft.com/office/drawing/2014/main" id="{00000000-0008-0000-0800-00000D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77" name="TextBox 1">
          <a:extLst>
            <a:ext uri="{FF2B5EF4-FFF2-40B4-BE49-F238E27FC236}">
              <a16:creationId xmlns:a16="http://schemas.microsoft.com/office/drawing/2014/main" id="{00000000-0008-0000-0800-00000E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78" name="TextBox 4537">
          <a:extLst>
            <a:ext uri="{FF2B5EF4-FFF2-40B4-BE49-F238E27FC236}">
              <a16:creationId xmlns:a16="http://schemas.microsoft.com/office/drawing/2014/main" id="{00000000-0008-0000-0800-00000F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79" name="TextBox 1">
          <a:extLst>
            <a:ext uri="{FF2B5EF4-FFF2-40B4-BE49-F238E27FC236}">
              <a16:creationId xmlns:a16="http://schemas.microsoft.com/office/drawing/2014/main" id="{00000000-0008-0000-0800-000010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80" name="TextBox 4539">
          <a:extLst>
            <a:ext uri="{FF2B5EF4-FFF2-40B4-BE49-F238E27FC236}">
              <a16:creationId xmlns:a16="http://schemas.microsoft.com/office/drawing/2014/main" id="{00000000-0008-0000-0800-000011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81" name="TextBox 1">
          <a:extLst>
            <a:ext uri="{FF2B5EF4-FFF2-40B4-BE49-F238E27FC236}">
              <a16:creationId xmlns:a16="http://schemas.microsoft.com/office/drawing/2014/main" id="{00000000-0008-0000-0800-000012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82" name="TextBox 4541">
          <a:extLst>
            <a:ext uri="{FF2B5EF4-FFF2-40B4-BE49-F238E27FC236}">
              <a16:creationId xmlns:a16="http://schemas.microsoft.com/office/drawing/2014/main" id="{00000000-0008-0000-0800-000013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83" name="TextBox 1">
          <a:extLst>
            <a:ext uri="{FF2B5EF4-FFF2-40B4-BE49-F238E27FC236}">
              <a16:creationId xmlns:a16="http://schemas.microsoft.com/office/drawing/2014/main" id="{00000000-0008-0000-0800-000014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84" name="TextBox 4543">
          <a:extLst>
            <a:ext uri="{FF2B5EF4-FFF2-40B4-BE49-F238E27FC236}">
              <a16:creationId xmlns:a16="http://schemas.microsoft.com/office/drawing/2014/main" id="{00000000-0008-0000-0800-000015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85" name="TextBox 1">
          <a:extLst>
            <a:ext uri="{FF2B5EF4-FFF2-40B4-BE49-F238E27FC236}">
              <a16:creationId xmlns:a16="http://schemas.microsoft.com/office/drawing/2014/main" id="{00000000-0008-0000-0800-000016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86" name="TextBox 4545">
          <a:extLst>
            <a:ext uri="{FF2B5EF4-FFF2-40B4-BE49-F238E27FC236}">
              <a16:creationId xmlns:a16="http://schemas.microsoft.com/office/drawing/2014/main" id="{00000000-0008-0000-0800-000017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87" name="TextBox 1">
          <a:extLst>
            <a:ext uri="{FF2B5EF4-FFF2-40B4-BE49-F238E27FC236}">
              <a16:creationId xmlns:a16="http://schemas.microsoft.com/office/drawing/2014/main" id="{00000000-0008-0000-0800-000018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88" name="TextBox 4547">
          <a:extLst>
            <a:ext uri="{FF2B5EF4-FFF2-40B4-BE49-F238E27FC236}">
              <a16:creationId xmlns:a16="http://schemas.microsoft.com/office/drawing/2014/main" id="{00000000-0008-0000-0800-000019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89" name="TextBox 1">
          <a:extLst>
            <a:ext uri="{FF2B5EF4-FFF2-40B4-BE49-F238E27FC236}">
              <a16:creationId xmlns:a16="http://schemas.microsoft.com/office/drawing/2014/main" id="{00000000-0008-0000-0800-00001A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90" name="TextBox 4549">
          <a:extLst>
            <a:ext uri="{FF2B5EF4-FFF2-40B4-BE49-F238E27FC236}">
              <a16:creationId xmlns:a16="http://schemas.microsoft.com/office/drawing/2014/main" id="{00000000-0008-0000-0800-00001B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91" name="TextBox 1">
          <a:extLst>
            <a:ext uri="{FF2B5EF4-FFF2-40B4-BE49-F238E27FC236}">
              <a16:creationId xmlns:a16="http://schemas.microsoft.com/office/drawing/2014/main" id="{00000000-0008-0000-0800-00001C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92" name="TextBox 4551">
          <a:extLst>
            <a:ext uri="{FF2B5EF4-FFF2-40B4-BE49-F238E27FC236}">
              <a16:creationId xmlns:a16="http://schemas.microsoft.com/office/drawing/2014/main" id="{00000000-0008-0000-0800-00001D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93" name="TextBox 1">
          <a:extLst>
            <a:ext uri="{FF2B5EF4-FFF2-40B4-BE49-F238E27FC236}">
              <a16:creationId xmlns:a16="http://schemas.microsoft.com/office/drawing/2014/main" id="{00000000-0008-0000-0800-00001E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94" name="TextBox 4553">
          <a:extLst>
            <a:ext uri="{FF2B5EF4-FFF2-40B4-BE49-F238E27FC236}">
              <a16:creationId xmlns:a16="http://schemas.microsoft.com/office/drawing/2014/main" id="{00000000-0008-0000-0800-00001F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95" name="TextBox 1">
          <a:extLst>
            <a:ext uri="{FF2B5EF4-FFF2-40B4-BE49-F238E27FC236}">
              <a16:creationId xmlns:a16="http://schemas.microsoft.com/office/drawing/2014/main" id="{00000000-0008-0000-0800-000020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96" name="TextBox 4555">
          <a:extLst>
            <a:ext uri="{FF2B5EF4-FFF2-40B4-BE49-F238E27FC236}">
              <a16:creationId xmlns:a16="http://schemas.microsoft.com/office/drawing/2014/main" id="{00000000-0008-0000-0800-000021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897" name="TextBox 1">
          <a:extLst>
            <a:ext uri="{FF2B5EF4-FFF2-40B4-BE49-F238E27FC236}">
              <a16:creationId xmlns:a16="http://schemas.microsoft.com/office/drawing/2014/main" id="{00000000-0008-0000-0800-000022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98" name="TextBox 4557">
          <a:extLst>
            <a:ext uri="{FF2B5EF4-FFF2-40B4-BE49-F238E27FC236}">
              <a16:creationId xmlns:a16="http://schemas.microsoft.com/office/drawing/2014/main" id="{00000000-0008-0000-0800-000023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899" name="TextBox 1">
          <a:extLst>
            <a:ext uri="{FF2B5EF4-FFF2-40B4-BE49-F238E27FC236}">
              <a16:creationId xmlns:a16="http://schemas.microsoft.com/office/drawing/2014/main" id="{00000000-0008-0000-0800-000024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900" name="TextBox 4559">
          <a:extLst>
            <a:ext uri="{FF2B5EF4-FFF2-40B4-BE49-F238E27FC236}">
              <a16:creationId xmlns:a16="http://schemas.microsoft.com/office/drawing/2014/main" id="{00000000-0008-0000-0800-000025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901" name="TextBox 1">
          <a:extLst>
            <a:ext uri="{FF2B5EF4-FFF2-40B4-BE49-F238E27FC236}">
              <a16:creationId xmlns:a16="http://schemas.microsoft.com/office/drawing/2014/main" id="{00000000-0008-0000-0800-000026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02" name="TextBox 4561">
          <a:extLst>
            <a:ext uri="{FF2B5EF4-FFF2-40B4-BE49-F238E27FC236}">
              <a16:creationId xmlns:a16="http://schemas.microsoft.com/office/drawing/2014/main" id="{00000000-0008-0000-0800-000027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03" name="TextBox 1">
          <a:extLst>
            <a:ext uri="{FF2B5EF4-FFF2-40B4-BE49-F238E27FC236}">
              <a16:creationId xmlns:a16="http://schemas.microsoft.com/office/drawing/2014/main" id="{00000000-0008-0000-0800-000028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04" name="TextBox 4563">
          <a:extLst>
            <a:ext uri="{FF2B5EF4-FFF2-40B4-BE49-F238E27FC236}">
              <a16:creationId xmlns:a16="http://schemas.microsoft.com/office/drawing/2014/main" id="{00000000-0008-0000-0800-000029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05" name="TextBox 1">
          <a:extLst>
            <a:ext uri="{FF2B5EF4-FFF2-40B4-BE49-F238E27FC236}">
              <a16:creationId xmlns:a16="http://schemas.microsoft.com/office/drawing/2014/main" id="{00000000-0008-0000-0800-00002A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906" name="TextBox 4565">
          <a:extLst>
            <a:ext uri="{FF2B5EF4-FFF2-40B4-BE49-F238E27FC236}">
              <a16:creationId xmlns:a16="http://schemas.microsoft.com/office/drawing/2014/main" id="{00000000-0008-0000-0800-00002B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907" name="TextBox 1">
          <a:extLst>
            <a:ext uri="{FF2B5EF4-FFF2-40B4-BE49-F238E27FC236}">
              <a16:creationId xmlns:a16="http://schemas.microsoft.com/office/drawing/2014/main" id="{00000000-0008-0000-0800-00002C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908" name="TextBox 4567">
          <a:extLst>
            <a:ext uri="{FF2B5EF4-FFF2-40B4-BE49-F238E27FC236}">
              <a16:creationId xmlns:a16="http://schemas.microsoft.com/office/drawing/2014/main" id="{00000000-0008-0000-0800-00002D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909" name="TextBox 1">
          <a:extLst>
            <a:ext uri="{FF2B5EF4-FFF2-40B4-BE49-F238E27FC236}">
              <a16:creationId xmlns:a16="http://schemas.microsoft.com/office/drawing/2014/main" id="{00000000-0008-0000-0800-00002E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10" name="TextBox 4569">
          <a:extLst>
            <a:ext uri="{FF2B5EF4-FFF2-40B4-BE49-F238E27FC236}">
              <a16:creationId xmlns:a16="http://schemas.microsoft.com/office/drawing/2014/main" id="{00000000-0008-0000-0800-00002F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11" name="TextBox 1">
          <a:extLst>
            <a:ext uri="{FF2B5EF4-FFF2-40B4-BE49-F238E27FC236}">
              <a16:creationId xmlns:a16="http://schemas.microsoft.com/office/drawing/2014/main" id="{00000000-0008-0000-0800-000030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12" name="TextBox 4571">
          <a:extLst>
            <a:ext uri="{FF2B5EF4-FFF2-40B4-BE49-F238E27FC236}">
              <a16:creationId xmlns:a16="http://schemas.microsoft.com/office/drawing/2014/main" id="{00000000-0008-0000-0800-000031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13" name="TextBox 1">
          <a:extLst>
            <a:ext uri="{FF2B5EF4-FFF2-40B4-BE49-F238E27FC236}">
              <a16:creationId xmlns:a16="http://schemas.microsoft.com/office/drawing/2014/main" id="{00000000-0008-0000-0800-000032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914" name="TextBox 4573">
          <a:extLst>
            <a:ext uri="{FF2B5EF4-FFF2-40B4-BE49-F238E27FC236}">
              <a16:creationId xmlns:a16="http://schemas.microsoft.com/office/drawing/2014/main" id="{00000000-0008-0000-0800-000033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915" name="TextBox 1">
          <a:extLst>
            <a:ext uri="{FF2B5EF4-FFF2-40B4-BE49-F238E27FC236}">
              <a16:creationId xmlns:a16="http://schemas.microsoft.com/office/drawing/2014/main" id="{00000000-0008-0000-0800-000034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916" name="TextBox 4575">
          <a:extLst>
            <a:ext uri="{FF2B5EF4-FFF2-40B4-BE49-F238E27FC236}">
              <a16:creationId xmlns:a16="http://schemas.microsoft.com/office/drawing/2014/main" id="{00000000-0008-0000-0800-000035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41301"/>
    <xdr:sp macro="" textlink="">
      <xdr:nvSpPr>
        <xdr:cNvPr id="4917" name="TextBox 1">
          <a:extLst>
            <a:ext uri="{FF2B5EF4-FFF2-40B4-BE49-F238E27FC236}">
              <a16:creationId xmlns:a16="http://schemas.microsoft.com/office/drawing/2014/main" id="{00000000-0008-0000-0800-000036370000}"/>
            </a:ext>
          </a:extLst>
        </xdr:cNvPr>
        <xdr:cNvSpPr txBox="1">
          <a:spLocks noChangeArrowheads="1"/>
        </xdr:cNvSpPr>
      </xdr:nvSpPr>
      <xdr:spPr bwMode="auto">
        <a:xfrm>
          <a:off x="2228850" y="24298275"/>
          <a:ext cx="76200"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18" name="TextBox 4577">
          <a:extLst>
            <a:ext uri="{FF2B5EF4-FFF2-40B4-BE49-F238E27FC236}">
              <a16:creationId xmlns:a16="http://schemas.microsoft.com/office/drawing/2014/main" id="{00000000-0008-0000-0800-000037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19" name="TextBox 1">
          <a:extLst>
            <a:ext uri="{FF2B5EF4-FFF2-40B4-BE49-F238E27FC236}">
              <a16:creationId xmlns:a16="http://schemas.microsoft.com/office/drawing/2014/main" id="{00000000-0008-0000-0800-000038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20" name="TextBox 4579">
          <a:extLst>
            <a:ext uri="{FF2B5EF4-FFF2-40B4-BE49-F238E27FC236}">
              <a16:creationId xmlns:a16="http://schemas.microsoft.com/office/drawing/2014/main" id="{00000000-0008-0000-0800-000039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41301"/>
    <xdr:sp macro="" textlink="">
      <xdr:nvSpPr>
        <xdr:cNvPr id="4921" name="TextBox 1">
          <a:extLst>
            <a:ext uri="{FF2B5EF4-FFF2-40B4-BE49-F238E27FC236}">
              <a16:creationId xmlns:a16="http://schemas.microsoft.com/office/drawing/2014/main" id="{00000000-0008-0000-0800-00003A370000}"/>
            </a:ext>
          </a:extLst>
        </xdr:cNvPr>
        <xdr:cNvSpPr txBox="1">
          <a:spLocks noChangeArrowheads="1"/>
        </xdr:cNvSpPr>
      </xdr:nvSpPr>
      <xdr:spPr bwMode="auto">
        <a:xfrm>
          <a:off x="2228850" y="24298275"/>
          <a:ext cx="66675" cy="24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922" name="TextBox 4581">
          <a:extLst>
            <a:ext uri="{FF2B5EF4-FFF2-40B4-BE49-F238E27FC236}">
              <a16:creationId xmlns:a16="http://schemas.microsoft.com/office/drawing/2014/main" id="{00000000-0008-0000-0800-00003B37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923" name="TextBox 1">
          <a:extLst>
            <a:ext uri="{FF2B5EF4-FFF2-40B4-BE49-F238E27FC236}">
              <a16:creationId xmlns:a16="http://schemas.microsoft.com/office/drawing/2014/main" id="{00000000-0008-0000-0800-00003C37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924" name="TextBox 4583">
          <a:extLst>
            <a:ext uri="{FF2B5EF4-FFF2-40B4-BE49-F238E27FC236}">
              <a16:creationId xmlns:a16="http://schemas.microsoft.com/office/drawing/2014/main" id="{00000000-0008-0000-0800-00003D37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76200" cy="231776"/>
    <xdr:sp macro="" textlink="">
      <xdr:nvSpPr>
        <xdr:cNvPr id="4925" name="TextBox 1">
          <a:extLst>
            <a:ext uri="{FF2B5EF4-FFF2-40B4-BE49-F238E27FC236}">
              <a16:creationId xmlns:a16="http://schemas.microsoft.com/office/drawing/2014/main" id="{00000000-0008-0000-0800-00003E370000}"/>
            </a:ext>
          </a:extLst>
        </xdr:cNvPr>
        <xdr:cNvSpPr txBox="1">
          <a:spLocks noChangeArrowheads="1"/>
        </xdr:cNvSpPr>
      </xdr:nvSpPr>
      <xdr:spPr bwMode="auto">
        <a:xfrm>
          <a:off x="2228850" y="24298275"/>
          <a:ext cx="76200"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926" name="TextBox 4585">
          <a:extLst>
            <a:ext uri="{FF2B5EF4-FFF2-40B4-BE49-F238E27FC236}">
              <a16:creationId xmlns:a16="http://schemas.microsoft.com/office/drawing/2014/main" id="{00000000-0008-0000-0800-00003F37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927" name="TextBox 1">
          <a:extLst>
            <a:ext uri="{FF2B5EF4-FFF2-40B4-BE49-F238E27FC236}">
              <a16:creationId xmlns:a16="http://schemas.microsoft.com/office/drawing/2014/main" id="{00000000-0008-0000-0800-00004037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928" name="TextBox 4587">
          <a:extLst>
            <a:ext uri="{FF2B5EF4-FFF2-40B4-BE49-F238E27FC236}">
              <a16:creationId xmlns:a16="http://schemas.microsoft.com/office/drawing/2014/main" id="{00000000-0008-0000-0800-00004137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104775</xdr:rowOff>
    </xdr:from>
    <xdr:ext cx="66675" cy="231776"/>
    <xdr:sp macro="" textlink="">
      <xdr:nvSpPr>
        <xdr:cNvPr id="4929" name="TextBox 1">
          <a:extLst>
            <a:ext uri="{FF2B5EF4-FFF2-40B4-BE49-F238E27FC236}">
              <a16:creationId xmlns:a16="http://schemas.microsoft.com/office/drawing/2014/main" id="{00000000-0008-0000-0800-000042370000}"/>
            </a:ext>
          </a:extLst>
        </xdr:cNvPr>
        <xdr:cNvSpPr txBox="1">
          <a:spLocks noChangeArrowheads="1"/>
        </xdr:cNvSpPr>
      </xdr:nvSpPr>
      <xdr:spPr bwMode="auto">
        <a:xfrm>
          <a:off x="2228850" y="24298275"/>
          <a:ext cx="66675"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112</xdr:row>
      <xdr:rowOff>123825</xdr:rowOff>
    </xdr:from>
    <xdr:ext cx="76200" cy="193676"/>
    <xdr:sp macro="" textlink="">
      <xdr:nvSpPr>
        <xdr:cNvPr id="4930" name="TextBox 2346">
          <a:extLst>
            <a:ext uri="{FF2B5EF4-FFF2-40B4-BE49-F238E27FC236}">
              <a16:creationId xmlns:a16="http://schemas.microsoft.com/office/drawing/2014/main" id="{00000000-0008-0000-0800-000043370000}"/>
            </a:ext>
          </a:extLst>
        </xdr:cNvPr>
        <xdr:cNvSpPr txBox="1">
          <a:spLocks noChangeArrowheads="1"/>
        </xdr:cNvSpPr>
      </xdr:nvSpPr>
      <xdr:spPr bwMode="auto">
        <a:xfrm>
          <a:off x="2228850" y="21459825"/>
          <a:ext cx="76200" cy="19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127</xdr:row>
      <xdr:rowOff>0</xdr:rowOff>
    </xdr:from>
    <xdr:ext cx="76200" cy="193675"/>
    <xdr:sp macro="" textlink="">
      <xdr:nvSpPr>
        <xdr:cNvPr id="4931" name="TextBox 2346">
          <a:extLst>
            <a:ext uri="{FF2B5EF4-FFF2-40B4-BE49-F238E27FC236}">
              <a16:creationId xmlns:a16="http://schemas.microsoft.com/office/drawing/2014/main" id="{00000000-0008-0000-0800-000044370000}"/>
            </a:ext>
          </a:extLst>
        </xdr:cNvPr>
        <xdr:cNvSpPr txBox="1">
          <a:spLocks noChangeArrowheads="1"/>
        </xdr:cNvSpPr>
      </xdr:nvSpPr>
      <xdr:spPr bwMode="auto">
        <a:xfrm>
          <a:off x="2228850" y="24193500"/>
          <a:ext cx="76200" cy="19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932" name="TextBox 351">
          <a:extLst>
            <a:ext uri="{FF2B5EF4-FFF2-40B4-BE49-F238E27FC236}">
              <a16:creationId xmlns:a16="http://schemas.microsoft.com/office/drawing/2014/main" id="{00000000-0008-0000-0800-00004537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933" name="TextBox 358">
          <a:extLst>
            <a:ext uri="{FF2B5EF4-FFF2-40B4-BE49-F238E27FC236}">
              <a16:creationId xmlns:a16="http://schemas.microsoft.com/office/drawing/2014/main" id="{00000000-0008-0000-0800-00004637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934" name="TextBox 381">
          <a:extLst>
            <a:ext uri="{FF2B5EF4-FFF2-40B4-BE49-F238E27FC236}">
              <a16:creationId xmlns:a16="http://schemas.microsoft.com/office/drawing/2014/main" id="{00000000-0008-0000-0800-00004737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oneCellAnchor>
    <xdr:from>
      <xdr:col>3</xdr:col>
      <xdr:colOff>400050</xdr:colOff>
      <xdr:row>113</xdr:row>
      <xdr:rowOff>152400</xdr:rowOff>
    </xdr:from>
    <xdr:ext cx="250639" cy="231776"/>
    <xdr:sp macro="" textlink="">
      <xdr:nvSpPr>
        <xdr:cNvPr id="4935" name="TextBox 389">
          <a:extLst>
            <a:ext uri="{FF2B5EF4-FFF2-40B4-BE49-F238E27FC236}">
              <a16:creationId xmlns:a16="http://schemas.microsoft.com/office/drawing/2014/main" id="{00000000-0008-0000-0800-000048370000}"/>
            </a:ext>
          </a:extLst>
        </xdr:cNvPr>
        <xdr:cNvSpPr txBox="1">
          <a:spLocks noChangeArrowheads="1"/>
        </xdr:cNvSpPr>
      </xdr:nvSpPr>
      <xdr:spPr bwMode="auto">
        <a:xfrm>
          <a:off x="2228850" y="21678900"/>
          <a:ext cx="250639" cy="23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IN"/>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4\Ramesh\SEETHARAMPUR%20PLANT\Electrical%20-Tender1-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al"/>
    </sheetNames>
    <sheetDataSet>
      <sheetData sheetId="0">
        <row r="386">
          <cell r="I386">
            <v>558811860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37"/>
  <sheetViews>
    <sheetView tabSelected="1" topLeftCell="A7" zoomScaleSheetLayoutView="80" workbookViewId="0">
      <selection activeCell="F10" sqref="F10"/>
    </sheetView>
  </sheetViews>
  <sheetFormatPr defaultColWidth="9.140625" defaultRowHeight="15" x14ac:dyDescent="0.25"/>
  <cols>
    <col min="1" max="1" width="6.7109375" style="49" customWidth="1"/>
    <col min="2" max="2" width="54.28515625" style="47" customWidth="1"/>
    <col min="3" max="3" width="18.85546875" style="47" customWidth="1"/>
    <col min="4" max="16384" width="9.140625" style="47"/>
  </cols>
  <sheetData>
    <row r="2" spans="1:3" x14ac:dyDescent="0.25">
      <c r="A2" s="119" t="s">
        <v>1161</v>
      </c>
      <c r="B2" s="119"/>
      <c r="C2" s="119"/>
    </row>
    <row r="3" spans="1:3" x14ac:dyDescent="0.25">
      <c r="A3" s="48"/>
      <c r="B3" s="48"/>
      <c r="C3" s="48"/>
    </row>
    <row r="4" spans="1:3" x14ac:dyDescent="0.25">
      <c r="A4" s="118" t="s">
        <v>226</v>
      </c>
      <c r="B4" s="118"/>
      <c r="C4" s="118"/>
    </row>
    <row r="5" spans="1:3" x14ac:dyDescent="0.25">
      <c r="A5" s="102"/>
      <c r="B5" s="103"/>
      <c r="C5" s="103"/>
    </row>
    <row r="6" spans="1:3" s="49" customFormat="1" x14ac:dyDescent="0.25">
      <c r="A6" s="104" t="s">
        <v>682</v>
      </c>
      <c r="B6" s="104" t="s">
        <v>1162</v>
      </c>
      <c r="C6" s="104" t="s">
        <v>1163</v>
      </c>
    </row>
    <row r="7" spans="1:3" x14ac:dyDescent="0.25">
      <c r="A7" s="51"/>
      <c r="B7" s="52"/>
      <c r="C7" s="52"/>
    </row>
    <row r="8" spans="1:3" x14ac:dyDescent="0.25">
      <c r="A8" s="49">
        <v>1</v>
      </c>
      <c r="B8" s="47" t="s">
        <v>1164</v>
      </c>
      <c r="C8" s="50">
        <f>Civil!F153</f>
        <v>3218450080</v>
      </c>
    </row>
    <row r="10" spans="1:3" x14ac:dyDescent="0.25">
      <c r="A10" s="49">
        <v>2</v>
      </c>
      <c r="B10" s="47" t="s">
        <v>1165</v>
      </c>
      <c r="C10" s="50">
        <f>Gardern!F57</f>
        <v>63279150</v>
      </c>
    </row>
    <row r="12" spans="1:3" x14ac:dyDescent="0.25">
      <c r="A12" s="49">
        <v>3</v>
      </c>
      <c r="B12" s="47" t="s">
        <v>1153</v>
      </c>
      <c r="C12" s="50">
        <f>furniture!F21</f>
        <v>19065000</v>
      </c>
    </row>
    <row r="14" spans="1:3" x14ac:dyDescent="0.25">
      <c r="A14" s="49">
        <v>4</v>
      </c>
      <c r="B14" s="47" t="s">
        <v>1166</v>
      </c>
      <c r="C14" s="50">
        <f>'Kitchen eqp'!F90</f>
        <v>3907050</v>
      </c>
    </row>
    <row r="16" spans="1:3" x14ac:dyDescent="0.25">
      <c r="A16" s="49">
        <v>5</v>
      </c>
      <c r="B16" s="47" t="s">
        <v>1167</v>
      </c>
      <c r="C16" s="50">
        <f>HVAC!I71</f>
        <v>13321995</v>
      </c>
    </row>
    <row r="18" spans="1:3" x14ac:dyDescent="0.25">
      <c r="A18" s="49">
        <v>6</v>
      </c>
      <c r="B18" s="47" t="s">
        <v>1155</v>
      </c>
      <c r="C18" s="50">
        <f>'Electrical (2)'!I385</f>
        <v>586635691</v>
      </c>
    </row>
    <row r="20" spans="1:3" x14ac:dyDescent="0.25">
      <c r="A20" s="49">
        <v>7</v>
      </c>
      <c r="B20" s="47" t="s">
        <v>1168</v>
      </c>
      <c r="C20" s="50">
        <f>Plumbing!F65</f>
        <v>25304340</v>
      </c>
    </row>
    <row r="22" spans="1:3" x14ac:dyDescent="0.25">
      <c r="A22" s="49">
        <v>8</v>
      </c>
      <c r="B22" s="47" t="s">
        <v>1169</v>
      </c>
      <c r="C22" s="50">
        <f>Fire!F137</f>
        <v>127951770</v>
      </c>
    </row>
    <row r="24" spans="1:3" ht="15.75" x14ac:dyDescent="0.25">
      <c r="A24" s="48"/>
      <c r="B24" s="57" t="s">
        <v>1170</v>
      </c>
      <c r="C24" s="58">
        <f>ROUNDUP(SUM(C8:C23),0)</f>
        <v>4057915076</v>
      </c>
    </row>
    <row r="26" spans="1:3" x14ac:dyDescent="0.25">
      <c r="A26" s="53"/>
      <c r="B26" s="55"/>
      <c r="C26" s="55"/>
    </row>
    <row r="27" spans="1:3" x14ac:dyDescent="0.25">
      <c r="A27" s="53"/>
      <c r="B27" s="56" t="s">
        <v>1171</v>
      </c>
      <c r="C27" s="55"/>
    </row>
    <row r="28" spans="1:3" x14ac:dyDescent="0.25">
      <c r="A28" s="53"/>
      <c r="B28" s="55"/>
      <c r="C28" s="55"/>
    </row>
    <row r="29" spans="1:3" ht="30" customHeight="1" x14ac:dyDescent="0.25">
      <c r="A29" s="53"/>
      <c r="B29" s="120" t="s">
        <v>1172</v>
      </c>
      <c r="C29" s="120"/>
    </row>
    <row r="30" spans="1:3" x14ac:dyDescent="0.25">
      <c r="A30" s="53"/>
      <c r="B30" s="55"/>
      <c r="C30" s="55"/>
    </row>
    <row r="31" spans="1:3" ht="82.5" customHeight="1" x14ac:dyDescent="0.25">
      <c r="A31" s="53"/>
      <c r="B31" s="120" t="s">
        <v>1173</v>
      </c>
      <c r="C31" s="120"/>
    </row>
    <row r="32" spans="1:3" x14ac:dyDescent="0.25">
      <c r="A32" s="53"/>
      <c r="B32" s="55"/>
      <c r="C32" s="55"/>
    </row>
    <row r="33" spans="1:3" x14ac:dyDescent="0.25">
      <c r="A33" s="53"/>
      <c r="B33" s="55"/>
      <c r="C33" s="55"/>
    </row>
    <row r="34" spans="1:3" x14ac:dyDescent="0.25">
      <c r="A34" s="53"/>
      <c r="B34" s="55"/>
      <c r="C34" s="55"/>
    </row>
    <row r="35" spans="1:3" ht="30" x14ac:dyDescent="0.25">
      <c r="A35" s="53"/>
      <c r="B35" s="55"/>
      <c r="C35" s="54" t="s">
        <v>1174</v>
      </c>
    </row>
    <row r="36" spans="1:3" ht="48" customHeight="1" x14ac:dyDescent="0.25">
      <c r="A36" s="53"/>
      <c r="B36" s="55"/>
      <c r="C36" s="54" t="s">
        <v>1175</v>
      </c>
    </row>
    <row r="37" spans="1:3" x14ac:dyDescent="0.25">
      <c r="A37" s="51"/>
      <c r="B37" s="52"/>
      <c r="C37" s="52"/>
    </row>
  </sheetData>
  <mergeCells count="4">
    <mergeCell ref="A4:C4"/>
    <mergeCell ref="A2:C2"/>
    <mergeCell ref="B29:C29"/>
    <mergeCell ref="B31:C31"/>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65"/>
  <sheetViews>
    <sheetView topLeftCell="A61" workbookViewId="0">
      <selection activeCell="F65" sqref="F65"/>
    </sheetView>
  </sheetViews>
  <sheetFormatPr defaultRowHeight="15" x14ac:dyDescent="0.25"/>
  <cols>
    <col min="1" max="1" width="5.85546875" customWidth="1"/>
    <col min="2" max="2" width="45.5703125" customWidth="1"/>
    <col min="3" max="3" width="6.5703125" bestFit="1" customWidth="1"/>
    <col min="4" max="4" width="8.7109375" bestFit="1" customWidth="1"/>
    <col min="5" max="5" width="9" customWidth="1"/>
    <col min="6" max="6" width="10" bestFit="1" customWidth="1"/>
  </cols>
  <sheetData>
    <row r="2" spans="1:7" x14ac:dyDescent="0.25">
      <c r="A2" s="14" t="s">
        <v>681</v>
      </c>
    </row>
    <row r="4" spans="1:7" ht="45" x14ac:dyDescent="0.25">
      <c r="A4" s="17" t="s">
        <v>682</v>
      </c>
      <c r="B4" s="17" t="s">
        <v>683</v>
      </c>
      <c r="C4" s="17" t="s">
        <v>300</v>
      </c>
      <c r="D4" s="17" t="s">
        <v>301</v>
      </c>
      <c r="E4" s="18" t="s">
        <v>1118</v>
      </c>
      <c r="F4" s="16" t="s">
        <v>1120</v>
      </c>
    </row>
    <row r="5" spans="1:7" ht="60" x14ac:dyDescent="0.25">
      <c r="A5" s="6">
        <v>1</v>
      </c>
      <c r="B5" s="10" t="s">
        <v>1114</v>
      </c>
      <c r="C5" s="6"/>
      <c r="D5" s="6"/>
      <c r="E5" s="9"/>
      <c r="F5" s="6"/>
    </row>
    <row r="6" spans="1:7" x14ac:dyDescent="0.25">
      <c r="A6" s="6" t="s">
        <v>11</v>
      </c>
      <c r="B6" s="6" t="s">
        <v>684</v>
      </c>
      <c r="C6" s="6" t="s">
        <v>133</v>
      </c>
      <c r="D6" s="6">
        <v>870</v>
      </c>
      <c r="E6" s="6">
        <v>211</v>
      </c>
      <c r="F6" s="6">
        <f>E6*D6</f>
        <v>183570</v>
      </c>
      <c r="G6" s="59"/>
    </row>
    <row r="7" spans="1:7" x14ac:dyDescent="0.25">
      <c r="A7" s="6" t="s">
        <v>17</v>
      </c>
      <c r="B7" s="6" t="s">
        <v>685</v>
      </c>
      <c r="C7" s="6" t="s">
        <v>133</v>
      </c>
      <c r="D7" s="6">
        <v>76</v>
      </c>
      <c r="E7" s="6">
        <v>326</v>
      </c>
      <c r="F7" s="6">
        <f t="shared" ref="F7:F64" si="0">E7*D7</f>
        <v>24776</v>
      </c>
    </row>
    <row r="8" spans="1:7" x14ac:dyDescent="0.25">
      <c r="A8" s="6" t="s">
        <v>69</v>
      </c>
      <c r="B8" s="6" t="s">
        <v>686</v>
      </c>
      <c r="C8" s="6" t="s">
        <v>133</v>
      </c>
      <c r="D8" s="6">
        <v>229</v>
      </c>
      <c r="E8" s="6">
        <v>538</v>
      </c>
      <c r="F8" s="6">
        <f t="shared" si="0"/>
        <v>123202</v>
      </c>
    </row>
    <row r="9" spans="1:7" x14ac:dyDescent="0.25">
      <c r="A9" s="6" t="s">
        <v>71</v>
      </c>
      <c r="B9" s="6" t="s">
        <v>687</v>
      </c>
      <c r="C9" s="6" t="s">
        <v>133</v>
      </c>
      <c r="D9" s="6">
        <v>723</v>
      </c>
      <c r="E9" s="6">
        <v>806</v>
      </c>
      <c r="F9" s="6">
        <f t="shared" si="0"/>
        <v>582738</v>
      </c>
    </row>
    <row r="10" spans="1:7" x14ac:dyDescent="0.25">
      <c r="A10" s="6" t="s">
        <v>73</v>
      </c>
      <c r="B10" s="6" t="s">
        <v>688</v>
      </c>
      <c r="C10" s="6" t="s">
        <v>133</v>
      </c>
      <c r="D10" s="6">
        <v>238</v>
      </c>
      <c r="E10" s="6">
        <v>1254</v>
      </c>
      <c r="F10" s="6">
        <f t="shared" si="0"/>
        <v>298452</v>
      </c>
    </row>
    <row r="11" spans="1:7" x14ac:dyDescent="0.25">
      <c r="A11" s="6" t="s">
        <v>75</v>
      </c>
      <c r="B11" s="6" t="s">
        <v>689</v>
      </c>
      <c r="C11" s="6" t="s">
        <v>133</v>
      </c>
      <c r="D11" s="6">
        <v>80</v>
      </c>
      <c r="E11" s="6">
        <v>1855</v>
      </c>
      <c r="F11" s="6">
        <f t="shared" si="0"/>
        <v>148400</v>
      </c>
    </row>
    <row r="12" spans="1:7" x14ac:dyDescent="0.25">
      <c r="A12" s="6" t="s">
        <v>77</v>
      </c>
      <c r="B12" s="6" t="s">
        <v>690</v>
      </c>
      <c r="C12" s="6" t="s">
        <v>133</v>
      </c>
      <c r="D12" s="6">
        <v>15</v>
      </c>
      <c r="E12" s="6">
        <v>2649</v>
      </c>
      <c r="F12" s="6">
        <f t="shared" si="0"/>
        <v>39735</v>
      </c>
    </row>
    <row r="13" spans="1:7" ht="30" x14ac:dyDescent="0.25">
      <c r="A13" s="6">
        <v>2</v>
      </c>
      <c r="B13" s="10" t="s">
        <v>691</v>
      </c>
      <c r="C13" s="6" t="s">
        <v>692</v>
      </c>
      <c r="D13" s="6">
        <v>235</v>
      </c>
      <c r="E13" s="6">
        <v>3200</v>
      </c>
      <c r="F13" s="6">
        <f t="shared" si="0"/>
        <v>752000</v>
      </c>
    </row>
    <row r="14" spans="1:7" ht="30" x14ac:dyDescent="0.25">
      <c r="A14" s="6">
        <v>3</v>
      </c>
      <c r="B14" s="10" t="s">
        <v>693</v>
      </c>
      <c r="C14" s="6" t="s">
        <v>692</v>
      </c>
      <c r="D14" s="6">
        <v>25</v>
      </c>
      <c r="E14" s="6">
        <v>1632</v>
      </c>
      <c r="F14" s="6">
        <f t="shared" si="0"/>
        <v>40800</v>
      </c>
    </row>
    <row r="15" spans="1:7" x14ac:dyDescent="0.25">
      <c r="A15" s="6">
        <v>4</v>
      </c>
      <c r="B15" s="6" t="s">
        <v>694</v>
      </c>
      <c r="C15" s="6" t="s">
        <v>692</v>
      </c>
      <c r="D15" s="6">
        <v>260</v>
      </c>
      <c r="E15" s="6">
        <v>1020</v>
      </c>
      <c r="F15" s="6">
        <f t="shared" si="0"/>
        <v>265200</v>
      </c>
    </row>
    <row r="16" spans="1:7" ht="30" x14ac:dyDescent="0.25">
      <c r="A16" s="6">
        <v>5</v>
      </c>
      <c r="B16" s="10" t="s">
        <v>695</v>
      </c>
      <c r="C16" s="6" t="s">
        <v>692</v>
      </c>
      <c r="D16" s="6">
        <v>300</v>
      </c>
      <c r="E16" s="6">
        <v>1100</v>
      </c>
      <c r="F16" s="6">
        <f t="shared" si="0"/>
        <v>330000</v>
      </c>
    </row>
    <row r="17" spans="1:6" ht="30" x14ac:dyDescent="0.25">
      <c r="A17" s="6">
        <v>6</v>
      </c>
      <c r="B17" s="10" t="s">
        <v>696</v>
      </c>
      <c r="C17" s="6" t="s">
        <v>692</v>
      </c>
      <c r="D17" s="6">
        <v>300</v>
      </c>
      <c r="E17" s="6">
        <v>840</v>
      </c>
      <c r="F17" s="6">
        <f t="shared" si="0"/>
        <v>252000</v>
      </c>
    </row>
    <row r="18" spans="1:6" ht="30" x14ac:dyDescent="0.25">
      <c r="A18" s="6">
        <v>7</v>
      </c>
      <c r="B18" s="10" t="s">
        <v>697</v>
      </c>
      <c r="C18" s="6" t="s">
        <v>537</v>
      </c>
      <c r="D18" s="6">
        <v>300</v>
      </c>
      <c r="E18" s="6">
        <v>1060</v>
      </c>
      <c r="F18" s="6">
        <f t="shared" si="0"/>
        <v>318000</v>
      </c>
    </row>
    <row r="19" spans="1:6" ht="30" x14ac:dyDescent="0.25">
      <c r="A19" s="6">
        <v>8</v>
      </c>
      <c r="B19" s="10" t="s">
        <v>698</v>
      </c>
      <c r="C19" s="6" t="s">
        <v>537</v>
      </c>
      <c r="D19" s="6">
        <v>300</v>
      </c>
      <c r="E19" s="6">
        <v>440</v>
      </c>
      <c r="F19" s="6">
        <f t="shared" si="0"/>
        <v>132000</v>
      </c>
    </row>
    <row r="20" spans="1:6" ht="30" x14ac:dyDescent="0.25">
      <c r="A20" s="6">
        <v>9</v>
      </c>
      <c r="B20" s="10" t="s">
        <v>699</v>
      </c>
      <c r="C20" s="6" t="s">
        <v>537</v>
      </c>
      <c r="D20" s="6">
        <v>160</v>
      </c>
      <c r="E20" s="6">
        <v>3280</v>
      </c>
      <c r="F20" s="6">
        <f t="shared" si="0"/>
        <v>524800</v>
      </c>
    </row>
    <row r="21" spans="1:6" ht="30" x14ac:dyDescent="0.25">
      <c r="A21" s="6">
        <v>10</v>
      </c>
      <c r="B21" s="10" t="s">
        <v>700</v>
      </c>
      <c r="C21" s="6" t="s">
        <v>537</v>
      </c>
      <c r="D21" s="6">
        <v>160</v>
      </c>
      <c r="E21" s="6">
        <v>2280</v>
      </c>
      <c r="F21" s="6">
        <f t="shared" si="0"/>
        <v>364800</v>
      </c>
    </row>
    <row r="22" spans="1:6" x14ac:dyDescent="0.25">
      <c r="A22" s="6">
        <v>11</v>
      </c>
      <c r="B22" s="5" t="s">
        <v>701</v>
      </c>
      <c r="C22" s="6" t="s">
        <v>537</v>
      </c>
      <c r="D22" s="6">
        <v>160</v>
      </c>
      <c r="E22" s="6">
        <v>1680</v>
      </c>
      <c r="F22" s="6">
        <f t="shared" si="0"/>
        <v>268800</v>
      </c>
    </row>
    <row r="23" spans="1:6" ht="30" x14ac:dyDescent="0.25">
      <c r="A23" s="6">
        <v>12</v>
      </c>
      <c r="B23" s="10" t="s">
        <v>702</v>
      </c>
      <c r="C23" s="6" t="s">
        <v>537</v>
      </c>
      <c r="D23" s="6">
        <v>160</v>
      </c>
      <c r="E23" s="6">
        <v>776</v>
      </c>
      <c r="F23" s="6">
        <f t="shared" si="0"/>
        <v>124160</v>
      </c>
    </row>
    <row r="24" spans="1:6" ht="30" x14ac:dyDescent="0.25">
      <c r="A24" s="6">
        <v>13</v>
      </c>
      <c r="B24" s="10" t="s">
        <v>703</v>
      </c>
      <c r="C24" s="6" t="s">
        <v>537</v>
      </c>
      <c r="D24" s="6">
        <v>10</v>
      </c>
      <c r="E24" s="6">
        <v>7832</v>
      </c>
      <c r="F24" s="6">
        <f t="shared" si="0"/>
        <v>78320</v>
      </c>
    </row>
    <row r="25" spans="1:6" ht="30" x14ac:dyDescent="0.25">
      <c r="A25" s="6">
        <v>14</v>
      </c>
      <c r="B25" s="10" t="s">
        <v>704</v>
      </c>
      <c r="C25" s="6" t="s">
        <v>537</v>
      </c>
      <c r="D25" s="6">
        <v>200</v>
      </c>
      <c r="E25" s="6">
        <v>608</v>
      </c>
      <c r="F25" s="6">
        <f t="shared" si="0"/>
        <v>121600</v>
      </c>
    </row>
    <row r="26" spans="1:6" ht="90" x14ac:dyDescent="0.25">
      <c r="A26" s="6">
        <v>15</v>
      </c>
      <c r="B26" s="10" t="s">
        <v>705</v>
      </c>
      <c r="C26" s="6" t="s">
        <v>537</v>
      </c>
      <c r="D26" s="6">
        <v>300</v>
      </c>
      <c r="E26" s="6">
        <v>640</v>
      </c>
      <c r="F26" s="6">
        <f t="shared" si="0"/>
        <v>192000</v>
      </c>
    </row>
    <row r="27" spans="1:6" ht="32.25" customHeight="1" x14ac:dyDescent="0.25">
      <c r="A27" s="6">
        <v>16</v>
      </c>
      <c r="B27" s="10" t="s">
        <v>706</v>
      </c>
      <c r="C27" s="6" t="s">
        <v>537</v>
      </c>
      <c r="D27" s="6">
        <v>250</v>
      </c>
      <c r="E27" s="6">
        <v>1096</v>
      </c>
      <c r="F27" s="6">
        <f t="shared" si="0"/>
        <v>274000</v>
      </c>
    </row>
    <row r="28" spans="1:6" ht="30" x14ac:dyDescent="0.25">
      <c r="A28" s="6">
        <v>17</v>
      </c>
      <c r="B28" s="10" t="s">
        <v>707</v>
      </c>
      <c r="C28" s="6" t="s">
        <v>537</v>
      </c>
      <c r="D28" s="6">
        <v>40</v>
      </c>
      <c r="E28" s="6">
        <v>940</v>
      </c>
      <c r="F28" s="6">
        <f t="shared" si="0"/>
        <v>37600</v>
      </c>
    </row>
    <row r="29" spans="1:6" ht="30" x14ac:dyDescent="0.25">
      <c r="A29" s="6">
        <v>18</v>
      </c>
      <c r="B29" s="10" t="s">
        <v>708</v>
      </c>
      <c r="C29" s="6" t="s">
        <v>537</v>
      </c>
      <c r="D29" s="6">
        <v>60</v>
      </c>
      <c r="E29" s="6">
        <v>700</v>
      </c>
      <c r="F29" s="6">
        <f t="shared" si="0"/>
        <v>42000</v>
      </c>
    </row>
    <row r="30" spans="1:6" ht="30" x14ac:dyDescent="0.25">
      <c r="A30" s="6">
        <v>19</v>
      </c>
      <c r="B30" s="10" t="s">
        <v>709</v>
      </c>
      <c r="C30" s="6" t="s">
        <v>537</v>
      </c>
      <c r="D30" s="6">
        <v>30</v>
      </c>
      <c r="E30" s="6">
        <v>684</v>
      </c>
      <c r="F30" s="6">
        <f t="shared" si="0"/>
        <v>20520</v>
      </c>
    </row>
    <row r="31" spans="1:6" ht="21" customHeight="1" x14ac:dyDescent="0.25">
      <c r="A31" s="6">
        <v>20</v>
      </c>
      <c r="B31" s="10" t="s">
        <v>710</v>
      </c>
      <c r="C31" s="6" t="s">
        <v>537</v>
      </c>
      <c r="D31" s="6">
        <v>700</v>
      </c>
      <c r="E31" s="6">
        <v>684</v>
      </c>
      <c r="F31" s="6">
        <f t="shared" si="0"/>
        <v>478800</v>
      </c>
    </row>
    <row r="32" spans="1:6" x14ac:dyDescent="0.25">
      <c r="A32" s="6">
        <v>21</v>
      </c>
      <c r="B32" s="6" t="s">
        <v>711</v>
      </c>
      <c r="C32" s="6" t="s">
        <v>537</v>
      </c>
      <c r="D32" s="6">
        <v>950</v>
      </c>
      <c r="E32" s="6">
        <v>200</v>
      </c>
      <c r="F32" s="6">
        <f t="shared" si="0"/>
        <v>190000</v>
      </c>
    </row>
    <row r="33" spans="1:6" ht="30" x14ac:dyDescent="0.25">
      <c r="A33" s="6">
        <v>22</v>
      </c>
      <c r="B33" s="5" t="s">
        <v>712</v>
      </c>
      <c r="C33" s="6" t="s">
        <v>537</v>
      </c>
      <c r="D33" s="6">
        <v>468</v>
      </c>
      <c r="E33" s="6">
        <v>610</v>
      </c>
      <c r="F33" s="6">
        <f t="shared" si="0"/>
        <v>285480</v>
      </c>
    </row>
    <row r="34" spans="1:6" ht="30" x14ac:dyDescent="0.25">
      <c r="A34" s="6">
        <v>23</v>
      </c>
      <c r="B34" s="10" t="s">
        <v>713</v>
      </c>
      <c r="C34" s="6"/>
      <c r="D34" s="6"/>
      <c r="E34" s="6"/>
      <c r="F34" s="6">
        <f t="shared" si="0"/>
        <v>0</v>
      </c>
    </row>
    <row r="35" spans="1:6" x14ac:dyDescent="0.25">
      <c r="A35" s="6" t="s">
        <v>11</v>
      </c>
      <c r="B35" s="6" t="s">
        <v>714</v>
      </c>
      <c r="C35" s="6" t="s">
        <v>92</v>
      </c>
      <c r="D35" s="6">
        <v>1790</v>
      </c>
      <c r="E35" s="6">
        <v>134</v>
      </c>
      <c r="F35" s="6">
        <f t="shared" si="0"/>
        <v>239860</v>
      </c>
    </row>
    <row r="36" spans="1:6" x14ac:dyDescent="0.25">
      <c r="A36" s="6" t="s">
        <v>17</v>
      </c>
      <c r="B36" s="6" t="s">
        <v>715</v>
      </c>
      <c r="C36" s="6" t="s">
        <v>92</v>
      </c>
      <c r="D36" s="6">
        <v>465</v>
      </c>
      <c r="E36" s="6">
        <v>176</v>
      </c>
      <c r="F36" s="6">
        <f t="shared" si="0"/>
        <v>81840</v>
      </c>
    </row>
    <row r="37" spans="1:6" x14ac:dyDescent="0.25">
      <c r="A37" s="6" t="s">
        <v>69</v>
      </c>
      <c r="B37" s="6" t="s">
        <v>716</v>
      </c>
      <c r="C37" s="6" t="s">
        <v>92</v>
      </c>
      <c r="D37" s="6">
        <v>12</v>
      </c>
      <c r="E37" s="6">
        <v>218</v>
      </c>
      <c r="F37" s="6">
        <f t="shared" si="0"/>
        <v>2616</v>
      </c>
    </row>
    <row r="38" spans="1:6" x14ac:dyDescent="0.25">
      <c r="A38" s="6" t="s">
        <v>71</v>
      </c>
      <c r="B38" s="6" t="s">
        <v>717</v>
      </c>
      <c r="C38" s="6" t="s">
        <v>92</v>
      </c>
      <c r="D38" s="6">
        <v>1777</v>
      </c>
      <c r="E38" s="6">
        <v>422</v>
      </c>
      <c r="F38" s="6">
        <f t="shared" si="0"/>
        <v>749894</v>
      </c>
    </row>
    <row r="39" spans="1:6" x14ac:dyDescent="0.25">
      <c r="A39" s="6" t="s">
        <v>73</v>
      </c>
      <c r="B39" s="6" t="s">
        <v>718</v>
      </c>
      <c r="C39" s="6" t="s">
        <v>92</v>
      </c>
      <c r="D39" s="6">
        <v>1040</v>
      </c>
      <c r="E39" s="6">
        <v>196</v>
      </c>
      <c r="F39" s="6">
        <f t="shared" si="0"/>
        <v>203840</v>
      </c>
    </row>
    <row r="40" spans="1:6" x14ac:dyDescent="0.25">
      <c r="A40" s="6" t="s">
        <v>75</v>
      </c>
      <c r="B40" s="6" t="s">
        <v>719</v>
      </c>
      <c r="C40" s="6" t="s">
        <v>92</v>
      </c>
      <c r="D40" s="6">
        <v>175</v>
      </c>
      <c r="E40" s="6">
        <v>88</v>
      </c>
      <c r="F40" s="6">
        <f t="shared" si="0"/>
        <v>15400</v>
      </c>
    </row>
    <row r="41" spans="1:6" ht="30" x14ac:dyDescent="0.25">
      <c r="A41" s="6">
        <v>24</v>
      </c>
      <c r="B41" s="10" t="s">
        <v>720</v>
      </c>
      <c r="C41" s="6"/>
      <c r="D41" s="6"/>
      <c r="E41" s="6"/>
      <c r="F41" s="6">
        <f t="shared" si="0"/>
        <v>0</v>
      </c>
    </row>
    <row r="42" spans="1:6" x14ac:dyDescent="0.25">
      <c r="A42" s="6" t="s">
        <v>11</v>
      </c>
      <c r="B42" s="6" t="s">
        <v>721</v>
      </c>
      <c r="C42" s="6" t="s">
        <v>537</v>
      </c>
      <c r="D42" s="6">
        <v>22</v>
      </c>
      <c r="E42" s="6">
        <v>51090</v>
      </c>
      <c r="F42" s="6">
        <f t="shared" si="0"/>
        <v>1123980</v>
      </c>
    </row>
    <row r="43" spans="1:6" x14ac:dyDescent="0.25">
      <c r="A43" s="6" t="s">
        <v>17</v>
      </c>
      <c r="B43" s="6" t="s">
        <v>722</v>
      </c>
      <c r="C43" s="6" t="s">
        <v>537</v>
      </c>
      <c r="D43" s="6">
        <v>25</v>
      </c>
      <c r="E43" s="6">
        <v>62305</v>
      </c>
      <c r="F43" s="6">
        <f t="shared" si="0"/>
        <v>1557625</v>
      </c>
    </row>
    <row r="44" spans="1:6" x14ac:dyDescent="0.25">
      <c r="A44" s="6" t="s">
        <v>69</v>
      </c>
      <c r="B44" s="6" t="s">
        <v>723</v>
      </c>
      <c r="C44" s="6" t="s">
        <v>537</v>
      </c>
      <c r="D44" s="6">
        <v>24</v>
      </c>
      <c r="E44" s="6">
        <v>67511</v>
      </c>
      <c r="F44" s="6">
        <f t="shared" si="0"/>
        <v>1620264</v>
      </c>
    </row>
    <row r="45" spans="1:6" x14ac:dyDescent="0.25">
      <c r="A45" s="6" t="s">
        <v>71</v>
      </c>
      <c r="B45" s="6" t="s">
        <v>724</v>
      </c>
      <c r="C45" s="6" t="s">
        <v>537</v>
      </c>
      <c r="D45" s="6">
        <v>25</v>
      </c>
      <c r="E45" s="6">
        <v>62756</v>
      </c>
      <c r="F45" s="6">
        <f t="shared" si="0"/>
        <v>1568900</v>
      </c>
    </row>
    <row r="46" spans="1:6" x14ac:dyDescent="0.25">
      <c r="A46" s="6" t="s">
        <v>73</v>
      </c>
      <c r="B46" s="6" t="s">
        <v>725</v>
      </c>
      <c r="C46" s="6" t="s">
        <v>537</v>
      </c>
      <c r="D46" s="6">
        <v>26</v>
      </c>
      <c r="E46" s="6">
        <v>78984</v>
      </c>
      <c r="F46" s="6">
        <f t="shared" si="0"/>
        <v>2053584</v>
      </c>
    </row>
    <row r="47" spans="1:6" x14ac:dyDescent="0.25">
      <c r="A47" s="6">
        <v>25</v>
      </c>
      <c r="B47" s="6" t="s">
        <v>726</v>
      </c>
      <c r="C47" s="6"/>
      <c r="D47" s="6"/>
      <c r="E47" s="6"/>
      <c r="F47" s="6">
        <f t="shared" si="0"/>
        <v>0</v>
      </c>
    </row>
    <row r="48" spans="1:6" x14ac:dyDescent="0.25">
      <c r="A48" s="6" t="s">
        <v>11</v>
      </c>
      <c r="B48" s="6" t="s">
        <v>689</v>
      </c>
      <c r="C48" s="6" t="s">
        <v>537</v>
      </c>
      <c r="D48" s="6">
        <v>2</v>
      </c>
      <c r="E48" s="6">
        <v>578</v>
      </c>
      <c r="F48" s="6">
        <f t="shared" si="0"/>
        <v>1156</v>
      </c>
    </row>
    <row r="49" spans="1:6" x14ac:dyDescent="0.25">
      <c r="A49" s="6" t="s">
        <v>17</v>
      </c>
      <c r="B49" s="6" t="s">
        <v>686</v>
      </c>
      <c r="C49" s="6" t="s">
        <v>537</v>
      </c>
      <c r="D49" s="6">
        <v>48</v>
      </c>
      <c r="E49" s="6">
        <v>200</v>
      </c>
      <c r="F49" s="6">
        <f t="shared" si="0"/>
        <v>9600</v>
      </c>
    </row>
    <row r="50" spans="1:6" x14ac:dyDescent="0.25">
      <c r="A50" s="6" t="s">
        <v>69</v>
      </c>
      <c r="B50" s="6" t="s">
        <v>690</v>
      </c>
      <c r="C50" s="6" t="s">
        <v>537</v>
      </c>
      <c r="D50" s="6">
        <v>1</v>
      </c>
      <c r="E50" s="6">
        <v>680</v>
      </c>
      <c r="F50" s="6">
        <f t="shared" si="0"/>
        <v>680</v>
      </c>
    </row>
    <row r="51" spans="1:6" x14ac:dyDescent="0.25">
      <c r="A51" s="6" t="s">
        <v>71</v>
      </c>
      <c r="B51" s="6" t="s">
        <v>688</v>
      </c>
      <c r="C51" s="6" t="s">
        <v>537</v>
      </c>
      <c r="D51" s="6">
        <v>22</v>
      </c>
      <c r="E51" s="6">
        <v>374</v>
      </c>
      <c r="F51" s="6">
        <f t="shared" si="0"/>
        <v>8228</v>
      </c>
    </row>
    <row r="52" spans="1:6" x14ac:dyDescent="0.25">
      <c r="A52" s="6" t="s">
        <v>73</v>
      </c>
      <c r="B52" s="6" t="s">
        <v>687</v>
      </c>
      <c r="C52" s="6" t="s">
        <v>537</v>
      </c>
      <c r="D52" s="6">
        <v>40</v>
      </c>
      <c r="E52" s="6">
        <v>308</v>
      </c>
      <c r="F52" s="6">
        <f t="shared" si="0"/>
        <v>12320</v>
      </c>
    </row>
    <row r="53" spans="1:6" x14ac:dyDescent="0.25">
      <c r="A53" s="6" t="s">
        <v>75</v>
      </c>
      <c r="B53" s="6" t="s">
        <v>685</v>
      </c>
      <c r="C53" s="6" t="s">
        <v>537</v>
      </c>
      <c r="D53" s="6">
        <v>28</v>
      </c>
      <c r="E53" s="6">
        <v>130</v>
      </c>
      <c r="F53" s="6">
        <f t="shared" si="0"/>
        <v>3640</v>
      </c>
    </row>
    <row r="54" spans="1:6" ht="45" x14ac:dyDescent="0.25">
      <c r="A54" s="6">
        <v>26</v>
      </c>
      <c r="B54" s="10" t="s">
        <v>727</v>
      </c>
      <c r="C54" s="6"/>
      <c r="D54" s="6"/>
      <c r="E54" s="6"/>
      <c r="F54" s="6">
        <f t="shared" si="0"/>
        <v>0</v>
      </c>
    </row>
    <row r="55" spans="1:6" x14ac:dyDescent="0.25">
      <c r="A55" s="6" t="s">
        <v>11</v>
      </c>
      <c r="B55" s="6" t="s">
        <v>687</v>
      </c>
      <c r="C55" s="6" t="s">
        <v>537</v>
      </c>
      <c r="D55" s="6">
        <v>2</v>
      </c>
      <c r="E55" s="6">
        <v>2510</v>
      </c>
      <c r="F55" s="6">
        <f t="shared" si="0"/>
        <v>5020</v>
      </c>
    </row>
    <row r="56" spans="1:6" x14ac:dyDescent="0.25">
      <c r="A56" s="6" t="s">
        <v>17</v>
      </c>
      <c r="B56" s="6" t="s">
        <v>688</v>
      </c>
      <c r="C56" s="6" t="s">
        <v>537</v>
      </c>
      <c r="D56" s="6">
        <v>10</v>
      </c>
      <c r="E56" s="6">
        <v>4182</v>
      </c>
      <c r="F56" s="6">
        <f t="shared" si="0"/>
        <v>41820</v>
      </c>
    </row>
    <row r="57" spans="1:6" ht="75" x14ac:dyDescent="0.25">
      <c r="A57" s="6">
        <v>27</v>
      </c>
      <c r="B57" s="10" t="s">
        <v>728</v>
      </c>
      <c r="C57" s="6"/>
      <c r="D57" s="6"/>
      <c r="E57" s="6"/>
      <c r="F57" s="6">
        <f t="shared" si="0"/>
        <v>0</v>
      </c>
    </row>
    <row r="58" spans="1:6" x14ac:dyDescent="0.25">
      <c r="A58" s="6" t="s">
        <v>11</v>
      </c>
      <c r="B58" s="6" t="s">
        <v>729</v>
      </c>
      <c r="C58" s="6" t="s">
        <v>730</v>
      </c>
      <c r="D58" s="6">
        <v>900</v>
      </c>
      <c r="E58" s="6">
        <v>880</v>
      </c>
      <c r="F58" s="6">
        <f t="shared" si="0"/>
        <v>792000</v>
      </c>
    </row>
    <row r="59" spans="1:6" x14ac:dyDescent="0.25">
      <c r="A59" s="6" t="s">
        <v>17</v>
      </c>
      <c r="B59" s="6" t="s">
        <v>731</v>
      </c>
      <c r="C59" s="6" t="s">
        <v>730</v>
      </c>
      <c r="D59" s="6">
        <v>30</v>
      </c>
      <c r="E59" s="6">
        <v>200</v>
      </c>
      <c r="F59" s="6">
        <f t="shared" si="0"/>
        <v>6000</v>
      </c>
    </row>
    <row r="60" spans="1:6" ht="45" x14ac:dyDescent="0.25">
      <c r="A60" s="6">
        <v>28</v>
      </c>
      <c r="B60" s="10" t="s">
        <v>732</v>
      </c>
      <c r="C60" s="6" t="s">
        <v>733</v>
      </c>
      <c r="D60" s="6">
        <v>2</v>
      </c>
      <c r="E60" s="6">
        <v>132000</v>
      </c>
      <c r="F60" s="6">
        <f t="shared" si="0"/>
        <v>264000</v>
      </c>
    </row>
    <row r="61" spans="1:6" ht="75" x14ac:dyDescent="0.25">
      <c r="A61" s="6">
        <v>29</v>
      </c>
      <c r="B61" s="10" t="s">
        <v>734</v>
      </c>
      <c r="C61" s="6" t="s">
        <v>537</v>
      </c>
      <c r="D61" s="6">
        <v>1</v>
      </c>
      <c r="E61" s="6">
        <v>4800000</v>
      </c>
      <c r="F61" s="6">
        <f t="shared" si="0"/>
        <v>4800000</v>
      </c>
    </row>
    <row r="62" spans="1:6" ht="60" x14ac:dyDescent="0.25">
      <c r="A62" s="6">
        <v>30</v>
      </c>
      <c r="B62" s="10" t="s">
        <v>735</v>
      </c>
      <c r="C62" s="6" t="s">
        <v>537</v>
      </c>
      <c r="D62" s="6">
        <v>1</v>
      </c>
      <c r="E62" s="6">
        <v>1220000</v>
      </c>
      <c r="F62" s="6">
        <f t="shared" si="0"/>
        <v>1220000</v>
      </c>
    </row>
    <row r="63" spans="1:6" ht="60" x14ac:dyDescent="0.25">
      <c r="A63" s="6">
        <v>31</v>
      </c>
      <c r="B63" s="10" t="s">
        <v>736</v>
      </c>
      <c r="C63" s="6" t="s">
        <v>537</v>
      </c>
      <c r="D63" s="6">
        <v>2</v>
      </c>
      <c r="E63" s="6">
        <v>864160</v>
      </c>
      <c r="F63" s="6">
        <f t="shared" si="0"/>
        <v>1728320</v>
      </c>
    </row>
    <row r="64" spans="1:6" ht="45" x14ac:dyDescent="0.25">
      <c r="A64" s="6">
        <v>32</v>
      </c>
      <c r="B64" s="10" t="s">
        <v>737</v>
      </c>
      <c r="C64" s="6" t="s">
        <v>537</v>
      </c>
      <c r="D64" s="6">
        <v>25</v>
      </c>
      <c r="E64" s="6">
        <v>28000</v>
      </c>
      <c r="F64" s="6">
        <f t="shared" si="0"/>
        <v>700000</v>
      </c>
    </row>
    <row r="65" spans="1:6" x14ac:dyDescent="0.25">
      <c r="A65" s="6"/>
      <c r="B65" s="6"/>
      <c r="C65" s="6" t="s">
        <v>738</v>
      </c>
      <c r="D65" s="6"/>
      <c r="E65" s="6"/>
      <c r="F65" s="11">
        <f>SUM(F6:F64)</f>
        <v>25304340</v>
      </c>
    </row>
  </sheetData>
  <pageMargins left="0.70866141732283472" right="0.70866141732283472" top="0.15748031496062992" bottom="0.15748031496062992"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86"/>
  <sheetViews>
    <sheetView view="pageBreakPreview" zoomScaleNormal="62" zoomScaleSheetLayoutView="100" workbookViewId="0">
      <pane ySplit="4" topLeftCell="A114" activePane="bottomLeft" state="frozen"/>
      <selection pane="bottomLeft" activeCell="A114" sqref="A114"/>
    </sheetView>
  </sheetViews>
  <sheetFormatPr defaultColWidth="9.140625" defaultRowHeight="18.75" x14ac:dyDescent="0.3"/>
  <cols>
    <col min="1" max="1" width="9.42578125" style="61" customWidth="1"/>
    <col min="2" max="2" width="109.28515625" style="61" customWidth="1"/>
    <col min="3" max="3" width="9.42578125" style="61" customWidth="1"/>
    <col min="4" max="4" width="10.85546875" style="61" customWidth="1"/>
    <col min="5" max="5" width="12.140625" style="61" customWidth="1"/>
    <col min="6" max="6" width="19.7109375" style="61" customWidth="1"/>
    <col min="7" max="7" width="13" style="61" bestFit="1" customWidth="1"/>
    <col min="8" max="8" width="16.42578125" style="61" customWidth="1"/>
    <col min="9" max="9" width="22.140625" style="61" bestFit="1" customWidth="1"/>
    <col min="10" max="10" width="9.28515625" style="61" bestFit="1" customWidth="1"/>
    <col min="11" max="11" width="10.140625" style="61" bestFit="1" customWidth="1"/>
    <col min="12" max="14" width="9.28515625" style="61" bestFit="1" customWidth="1"/>
    <col min="15" max="16384" width="9.140625" style="61"/>
  </cols>
  <sheetData>
    <row r="1" spans="1:9" ht="26.25" customHeight="1" x14ac:dyDescent="0.3">
      <c r="A1" s="133" t="s">
        <v>1084</v>
      </c>
      <c r="B1" s="133"/>
      <c r="C1" s="133"/>
      <c r="D1" s="133"/>
      <c r="E1" s="133"/>
      <c r="F1" s="133"/>
      <c r="G1" s="133"/>
      <c r="H1" s="133"/>
      <c r="I1" s="133"/>
    </row>
    <row r="2" spans="1:9" x14ac:dyDescent="0.3">
      <c r="A2" s="133"/>
      <c r="B2" s="133"/>
      <c r="C2" s="133"/>
      <c r="D2" s="133"/>
      <c r="E2" s="133"/>
      <c r="F2" s="133"/>
      <c r="G2" s="133"/>
      <c r="H2" s="133"/>
      <c r="I2" s="133"/>
    </row>
    <row r="3" spans="1:9" ht="28.5" customHeight="1" x14ac:dyDescent="0.3">
      <c r="A3" s="133" t="s">
        <v>477</v>
      </c>
      <c r="B3" s="133" t="s">
        <v>3</v>
      </c>
      <c r="C3" s="133" t="s">
        <v>4</v>
      </c>
      <c r="D3" s="134" t="s">
        <v>565</v>
      </c>
      <c r="E3" s="133" t="s">
        <v>1117</v>
      </c>
      <c r="F3" s="133"/>
      <c r="G3" s="133" t="s">
        <v>1120</v>
      </c>
      <c r="H3" s="133"/>
      <c r="I3" s="133"/>
    </row>
    <row r="4" spans="1:9" ht="24.75" customHeight="1" x14ac:dyDescent="0.3">
      <c r="A4" s="133"/>
      <c r="B4" s="133"/>
      <c r="C4" s="133"/>
      <c r="D4" s="134"/>
      <c r="E4" s="64" t="s">
        <v>566</v>
      </c>
      <c r="F4" s="64" t="s">
        <v>567</v>
      </c>
      <c r="G4" s="64" t="s">
        <v>566</v>
      </c>
      <c r="H4" s="64" t="s">
        <v>567</v>
      </c>
      <c r="I4" s="64" t="s">
        <v>356</v>
      </c>
    </row>
    <row r="5" spans="1:9" x14ac:dyDescent="0.3">
      <c r="A5" s="64" t="s">
        <v>1103</v>
      </c>
      <c r="B5" s="64" t="s">
        <v>568</v>
      </c>
      <c r="C5" s="65"/>
      <c r="D5" s="65"/>
      <c r="E5" s="65"/>
      <c r="F5" s="65"/>
      <c r="G5" s="65"/>
      <c r="H5" s="65"/>
      <c r="I5" s="65"/>
    </row>
    <row r="6" spans="1:9" ht="20.25" customHeight="1" x14ac:dyDescent="0.3">
      <c r="A6" s="65" t="s">
        <v>569</v>
      </c>
      <c r="B6" s="65" t="s">
        <v>570</v>
      </c>
      <c r="C6" s="65"/>
      <c r="D6" s="65"/>
      <c r="E6" s="65"/>
      <c r="F6" s="65"/>
      <c r="G6" s="65"/>
      <c r="H6" s="65"/>
      <c r="I6" s="65"/>
    </row>
    <row r="7" spans="1:9" ht="93.75" x14ac:dyDescent="0.3">
      <c r="A7" s="65" t="s">
        <v>11</v>
      </c>
      <c r="B7" s="71" t="s">
        <v>571</v>
      </c>
      <c r="C7" s="65"/>
      <c r="D7" s="65"/>
      <c r="E7" s="65"/>
      <c r="F7" s="65"/>
      <c r="G7" s="65"/>
      <c r="H7" s="65"/>
      <c r="I7" s="65"/>
    </row>
    <row r="8" spans="1:9" x14ac:dyDescent="0.3">
      <c r="A8" s="65" t="s">
        <v>572</v>
      </c>
      <c r="B8" s="71" t="s">
        <v>573</v>
      </c>
      <c r="C8" s="65" t="s">
        <v>319</v>
      </c>
      <c r="D8" s="65">
        <v>580</v>
      </c>
      <c r="E8" s="65">
        <v>885</v>
      </c>
      <c r="F8" s="65">
        <v>120</v>
      </c>
      <c r="G8" s="65">
        <f>D8*E8</f>
        <v>513300</v>
      </c>
      <c r="H8" s="65">
        <f>F8*D8</f>
        <v>69600</v>
      </c>
      <c r="I8" s="65">
        <f>G8+H8</f>
        <v>582900</v>
      </c>
    </row>
    <row r="9" spans="1:9" x14ac:dyDescent="0.3">
      <c r="A9" s="65" t="s">
        <v>574</v>
      </c>
      <c r="B9" s="65" t="s">
        <v>575</v>
      </c>
      <c r="C9" s="65" t="s">
        <v>319</v>
      </c>
      <c r="D9" s="65">
        <v>415</v>
      </c>
      <c r="E9" s="65">
        <v>1100</v>
      </c>
      <c r="F9" s="65">
        <v>120</v>
      </c>
      <c r="G9" s="65">
        <f>D9*E9</f>
        <v>456500</v>
      </c>
      <c r="H9" s="65">
        <f>F9*D9</f>
        <v>49800</v>
      </c>
      <c r="I9" s="65">
        <f>G9+H9</f>
        <v>506300</v>
      </c>
    </row>
    <row r="10" spans="1:9" ht="37.5" x14ac:dyDescent="0.3">
      <c r="A10" s="65" t="s">
        <v>576</v>
      </c>
      <c r="B10" s="71" t="s">
        <v>577</v>
      </c>
      <c r="C10" s="65" t="s">
        <v>319</v>
      </c>
      <c r="D10" s="65">
        <v>356</v>
      </c>
      <c r="E10" s="65">
        <v>1250</v>
      </c>
      <c r="F10" s="65">
        <v>120</v>
      </c>
      <c r="G10" s="65">
        <f>D10*E10</f>
        <v>445000</v>
      </c>
      <c r="H10" s="65">
        <f>F10*D10</f>
        <v>42720</v>
      </c>
      <c r="I10" s="65">
        <f>G10+H10</f>
        <v>487720</v>
      </c>
    </row>
    <row r="11" spans="1:9" x14ac:dyDescent="0.3">
      <c r="A11" s="65" t="s">
        <v>578</v>
      </c>
      <c r="B11" s="65" t="s">
        <v>579</v>
      </c>
      <c r="C11" s="65" t="s">
        <v>319</v>
      </c>
      <c r="D11" s="65">
        <v>80</v>
      </c>
      <c r="E11" s="65">
        <v>950</v>
      </c>
      <c r="F11" s="65">
        <v>120</v>
      </c>
      <c r="G11" s="65">
        <f>D11*E11</f>
        <v>76000</v>
      </c>
      <c r="H11" s="65">
        <f>F11*D11</f>
        <v>9600</v>
      </c>
      <c r="I11" s="65">
        <f>G11+H11</f>
        <v>85600</v>
      </c>
    </row>
    <row r="12" spans="1:9" x14ac:dyDescent="0.3">
      <c r="A12" s="65" t="s">
        <v>580</v>
      </c>
      <c r="B12" s="71" t="s">
        <v>581</v>
      </c>
      <c r="C12" s="65" t="s">
        <v>319</v>
      </c>
      <c r="D12" s="65">
        <v>16</v>
      </c>
      <c r="E12" s="65">
        <v>850</v>
      </c>
      <c r="F12" s="65">
        <v>120</v>
      </c>
      <c r="G12" s="65">
        <f>D12*E12</f>
        <v>13600</v>
      </c>
      <c r="H12" s="65">
        <f>F12*D12</f>
        <v>1920</v>
      </c>
      <c r="I12" s="65">
        <f>G12+H12</f>
        <v>15520</v>
      </c>
    </row>
    <row r="13" spans="1:9" ht="75" x14ac:dyDescent="0.3">
      <c r="A13" s="65" t="s">
        <v>582</v>
      </c>
      <c r="B13" s="71" t="s">
        <v>583</v>
      </c>
      <c r="C13" s="65"/>
      <c r="D13" s="65"/>
      <c r="E13" s="65"/>
      <c r="F13" s="65"/>
      <c r="G13" s="65"/>
      <c r="H13" s="65"/>
      <c r="I13" s="65"/>
    </row>
    <row r="14" spans="1:9" ht="37.5" x14ac:dyDescent="0.3">
      <c r="A14" s="65" t="s">
        <v>11</v>
      </c>
      <c r="B14" s="71" t="s">
        <v>584</v>
      </c>
      <c r="C14" s="65" t="s">
        <v>133</v>
      </c>
      <c r="D14" s="65">
        <v>5000</v>
      </c>
      <c r="E14" s="65">
        <v>280</v>
      </c>
      <c r="F14" s="65">
        <v>50</v>
      </c>
      <c r="G14" s="65">
        <f>D14*E14</f>
        <v>1400000</v>
      </c>
      <c r="H14" s="65">
        <f>F14*D14</f>
        <v>250000</v>
      </c>
      <c r="I14" s="65">
        <f>G14+H14</f>
        <v>1650000</v>
      </c>
    </row>
    <row r="15" spans="1:9" ht="37.5" x14ac:dyDescent="0.3">
      <c r="A15" s="65" t="s">
        <v>17</v>
      </c>
      <c r="B15" s="71" t="s">
        <v>585</v>
      </c>
      <c r="C15" s="65" t="s">
        <v>133</v>
      </c>
      <c r="D15" s="65">
        <v>6600</v>
      </c>
      <c r="E15" s="65">
        <v>280</v>
      </c>
      <c r="F15" s="65">
        <v>50</v>
      </c>
      <c r="G15" s="65">
        <f>D15*E15</f>
        <v>1848000</v>
      </c>
      <c r="H15" s="65">
        <f>F15*D15</f>
        <v>330000</v>
      </c>
      <c r="I15" s="65">
        <f>G15+H15</f>
        <v>2178000</v>
      </c>
    </row>
    <row r="16" spans="1:9" ht="37.5" x14ac:dyDescent="0.3">
      <c r="A16" s="65" t="s">
        <v>69</v>
      </c>
      <c r="B16" s="71" t="s">
        <v>586</v>
      </c>
      <c r="C16" s="65" t="s">
        <v>133</v>
      </c>
      <c r="D16" s="65">
        <v>1700</v>
      </c>
      <c r="E16" s="65">
        <v>280</v>
      </c>
      <c r="F16" s="65">
        <v>50</v>
      </c>
      <c r="G16" s="65">
        <f>D16*E16</f>
        <v>476000</v>
      </c>
      <c r="H16" s="65">
        <f>F16*D16</f>
        <v>85000</v>
      </c>
      <c r="I16" s="65">
        <f>G16+H16</f>
        <v>561000</v>
      </c>
    </row>
    <row r="17" spans="1:9" ht="37.5" x14ac:dyDescent="0.3">
      <c r="A17" s="65" t="s">
        <v>71</v>
      </c>
      <c r="B17" s="71" t="s">
        <v>587</v>
      </c>
      <c r="C17" s="65" t="s">
        <v>133</v>
      </c>
      <c r="D17" s="65">
        <v>400</v>
      </c>
      <c r="E17" s="65">
        <v>560</v>
      </c>
      <c r="F17" s="65">
        <v>50</v>
      </c>
      <c r="G17" s="65">
        <f>D17*E17</f>
        <v>224000</v>
      </c>
      <c r="H17" s="65">
        <f>F17*D17</f>
        <v>20000</v>
      </c>
      <c r="I17" s="65">
        <f>G17+H17</f>
        <v>244000</v>
      </c>
    </row>
    <row r="18" spans="1:9" ht="37.5" x14ac:dyDescent="0.3">
      <c r="A18" s="65" t="s">
        <v>73</v>
      </c>
      <c r="B18" s="71" t="s">
        <v>588</v>
      </c>
      <c r="C18" s="65" t="s">
        <v>133</v>
      </c>
      <c r="D18" s="65">
        <v>400</v>
      </c>
      <c r="E18" s="65">
        <v>560</v>
      </c>
      <c r="F18" s="65">
        <v>50</v>
      </c>
      <c r="G18" s="65">
        <f>D18*E18</f>
        <v>224000</v>
      </c>
      <c r="H18" s="65">
        <f>F18*D18</f>
        <v>20000</v>
      </c>
      <c r="I18" s="65">
        <f>G18+H18</f>
        <v>244000</v>
      </c>
    </row>
    <row r="19" spans="1:9" ht="138.75" customHeight="1" x14ac:dyDescent="0.3">
      <c r="A19" s="65" t="s">
        <v>75</v>
      </c>
      <c r="B19" s="71" t="s">
        <v>589</v>
      </c>
      <c r="C19" s="65"/>
      <c r="D19" s="65"/>
      <c r="E19" s="65"/>
      <c r="F19" s="65"/>
      <c r="G19" s="65"/>
      <c r="H19" s="65"/>
      <c r="I19" s="65"/>
    </row>
    <row r="20" spans="1:9" x14ac:dyDescent="0.3">
      <c r="A20" s="65" t="s">
        <v>485</v>
      </c>
      <c r="B20" s="65" t="s">
        <v>590</v>
      </c>
      <c r="C20" s="65" t="s">
        <v>319</v>
      </c>
      <c r="D20" s="65">
        <v>700</v>
      </c>
      <c r="E20" s="65">
        <v>1150</v>
      </c>
      <c r="F20" s="65">
        <v>280</v>
      </c>
      <c r="G20" s="65">
        <f t="shared" ref="G20:G28" si="0">D20*E20</f>
        <v>805000</v>
      </c>
      <c r="H20" s="65">
        <f t="shared" ref="H20:H28" si="1">F20*D20</f>
        <v>196000</v>
      </c>
      <c r="I20" s="65">
        <f t="shared" ref="I20:I34" si="2">G20+H20</f>
        <v>1001000</v>
      </c>
    </row>
    <row r="21" spans="1:9" x14ac:dyDescent="0.3">
      <c r="A21" s="65" t="s">
        <v>490</v>
      </c>
      <c r="B21" s="65" t="s">
        <v>591</v>
      </c>
      <c r="C21" s="65" t="s">
        <v>319</v>
      </c>
      <c r="D21" s="65">
        <v>360</v>
      </c>
      <c r="E21" s="65">
        <v>1380</v>
      </c>
      <c r="F21" s="65">
        <v>310</v>
      </c>
      <c r="G21" s="65">
        <f t="shared" si="0"/>
        <v>496800</v>
      </c>
      <c r="H21" s="65">
        <f t="shared" si="1"/>
        <v>111600</v>
      </c>
      <c r="I21" s="65">
        <f t="shared" si="2"/>
        <v>608400</v>
      </c>
    </row>
    <row r="22" spans="1:9" x14ac:dyDescent="0.3">
      <c r="A22" s="65" t="s">
        <v>496</v>
      </c>
      <c r="B22" s="65" t="s">
        <v>592</v>
      </c>
      <c r="C22" s="65" t="s">
        <v>319</v>
      </c>
      <c r="D22" s="65">
        <v>400</v>
      </c>
      <c r="E22" s="65">
        <v>1450</v>
      </c>
      <c r="F22" s="65">
        <v>350</v>
      </c>
      <c r="G22" s="65">
        <f t="shared" si="0"/>
        <v>580000</v>
      </c>
      <c r="H22" s="65">
        <f t="shared" si="1"/>
        <v>140000</v>
      </c>
      <c r="I22" s="65">
        <f t="shared" si="2"/>
        <v>720000</v>
      </c>
    </row>
    <row r="23" spans="1:9" ht="93.75" x14ac:dyDescent="0.3">
      <c r="A23" s="65" t="s">
        <v>593</v>
      </c>
      <c r="B23" s="71" t="s">
        <v>594</v>
      </c>
      <c r="C23" s="65" t="s">
        <v>319</v>
      </c>
      <c r="D23" s="65">
        <v>590</v>
      </c>
      <c r="E23" s="65">
        <v>490</v>
      </c>
      <c r="F23" s="65">
        <v>150</v>
      </c>
      <c r="G23" s="65">
        <f t="shared" si="0"/>
        <v>289100</v>
      </c>
      <c r="H23" s="65">
        <f t="shared" si="1"/>
        <v>88500</v>
      </c>
      <c r="I23" s="65">
        <f t="shared" si="2"/>
        <v>377600</v>
      </c>
    </row>
    <row r="24" spans="1:9" ht="56.25" x14ac:dyDescent="0.3">
      <c r="A24" s="65" t="s">
        <v>595</v>
      </c>
      <c r="B24" s="71" t="s">
        <v>596</v>
      </c>
      <c r="C24" s="65" t="s">
        <v>319</v>
      </c>
      <c r="D24" s="65">
        <v>855</v>
      </c>
      <c r="E24" s="65">
        <v>680</v>
      </c>
      <c r="F24" s="65">
        <v>150</v>
      </c>
      <c r="G24" s="65">
        <f t="shared" si="0"/>
        <v>581400</v>
      </c>
      <c r="H24" s="65">
        <f t="shared" si="1"/>
        <v>128250</v>
      </c>
      <c r="I24" s="65">
        <f t="shared" si="2"/>
        <v>709650</v>
      </c>
    </row>
    <row r="25" spans="1:9" ht="93.75" x14ac:dyDescent="0.3">
      <c r="A25" s="65" t="s">
        <v>597</v>
      </c>
      <c r="B25" s="71" t="s">
        <v>598</v>
      </c>
      <c r="C25" s="65" t="s">
        <v>319</v>
      </c>
      <c r="D25" s="65">
        <v>74</v>
      </c>
      <c r="E25" s="65">
        <v>2124</v>
      </c>
      <c r="F25" s="65">
        <v>200</v>
      </c>
      <c r="G25" s="65">
        <f t="shared" si="0"/>
        <v>157176</v>
      </c>
      <c r="H25" s="65">
        <f t="shared" si="1"/>
        <v>14800</v>
      </c>
      <c r="I25" s="65">
        <f t="shared" si="2"/>
        <v>171976</v>
      </c>
    </row>
    <row r="26" spans="1:9" ht="56.25" x14ac:dyDescent="0.3">
      <c r="A26" s="65" t="s">
        <v>599</v>
      </c>
      <c r="B26" s="71" t="s">
        <v>600</v>
      </c>
      <c r="C26" s="65" t="s">
        <v>319</v>
      </c>
      <c r="D26" s="65">
        <v>204</v>
      </c>
      <c r="E26" s="65">
        <v>1080</v>
      </c>
      <c r="F26" s="65">
        <v>280</v>
      </c>
      <c r="G26" s="65">
        <f t="shared" si="0"/>
        <v>220320</v>
      </c>
      <c r="H26" s="65">
        <f t="shared" si="1"/>
        <v>57120</v>
      </c>
      <c r="I26" s="65">
        <f t="shared" si="2"/>
        <v>277440</v>
      </c>
    </row>
    <row r="27" spans="1:9" ht="93.75" x14ac:dyDescent="0.3">
      <c r="A27" s="65" t="s">
        <v>601</v>
      </c>
      <c r="B27" s="71" t="s">
        <v>602</v>
      </c>
      <c r="C27" s="65" t="s">
        <v>319</v>
      </c>
      <c r="D27" s="65">
        <v>570</v>
      </c>
      <c r="E27" s="65">
        <v>2124</v>
      </c>
      <c r="F27" s="65">
        <v>236</v>
      </c>
      <c r="G27" s="65">
        <f t="shared" si="0"/>
        <v>1210680</v>
      </c>
      <c r="H27" s="65">
        <f t="shared" si="1"/>
        <v>134520</v>
      </c>
      <c r="I27" s="65">
        <f t="shared" si="2"/>
        <v>1345200</v>
      </c>
    </row>
    <row r="28" spans="1:9" ht="93.75" x14ac:dyDescent="0.3">
      <c r="A28" s="65" t="s">
        <v>603</v>
      </c>
      <c r="B28" s="71" t="s">
        <v>604</v>
      </c>
      <c r="C28" s="65" t="s">
        <v>319</v>
      </c>
      <c r="D28" s="65">
        <v>300</v>
      </c>
      <c r="E28" s="65">
        <v>3304</v>
      </c>
      <c r="F28" s="65">
        <v>354</v>
      </c>
      <c r="G28" s="65">
        <f t="shared" si="0"/>
        <v>991200</v>
      </c>
      <c r="H28" s="65">
        <f t="shared" si="1"/>
        <v>106200</v>
      </c>
      <c r="I28" s="65">
        <f t="shared" si="2"/>
        <v>1097400</v>
      </c>
    </row>
    <row r="29" spans="1:9" x14ac:dyDescent="0.3">
      <c r="A29" s="65">
        <v>9</v>
      </c>
      <c r="B29" s="65" t="s">
        <v>605</v>
      </c>
      <c r="C29" s="65"/>
      <c r="D29" s="65"/>
      <c r="E29" s="65"/>
      <c r="F29" s="65"/>
      <c r="G29" s="65"/>
      <c r="H29" s="65"/>
      <c r="I29" s="65">
        <f t="shared" si="2"/>
        <v>0</v>
      </c>
    </row>
    <row r="30" spans="1:9" ht="56.25" x14ac:dyDescent="0.3">
      <c r="A30" s="65" t="s">
        <v>11</v>
      </c>
      <c r="B30" s="71" t="s">
        <v>606</v>
      </c>
      <c r="C30" s="65" t="s">
        <v>133</v>
      </c>
      <c r="D30" s="65">
        <v>7000</v>
      </c>
      <c r="E30" s="65">
        <v>708</v>
      </c>
      <c r="F30" s="65">
        <v>94</v>
      </c>
      <c r="G30" s="65">
        <f>D30*E30</f>
        <v>4956000</v>
      </c>
      <c r="H30" s="65">
        <f>F30*D30</f>
        <v>658000</v>
      </c>
      <c r="I30" s="65">
        <f t="shared" si="2"/>
        <v>5614000</v>
      </c>
    </row>
    <row r="31" spans="1:9" ht="56.25" x14ac:dyDescent="0.3">
      <c r="A31" s="65" t="s">
        <v>17</v>
      </c>
      <c r="B31" s="71" t="s">
        <v>607</v>
      </c>
      <c r="C31" s="65" t="s">
        <v>133</v>
      </c>
      <c r="D31" s="65">
        <v>12250</v>
      </c>
      <c r="E31" s="65">
        <v>330</v>
      </c>
      <c r="F31" s="65">
        <v>59</v>
      </c>
      <c r="G31" s="65">
        <f>D31*E31</f>
        <v>4042500</v>
      </c>
      <c r="H31" s="65">
        <f>F31*D31</f>
        <v>722750</v>
      </c>
      <c r="I31" s="65">
        <f t="shared" si="2"/>
        <v>4765250</v>
      </c>
    </row>
    <row r="32" spans="1:9" ht="75.75" customHeight="1" x14ac:dyDescent="0.3">
      <c r="A32" s="65" t="s">
        <v>69</v>
      </c>
      <c r="B32" s="71" t="s">
        <v>608</v>
      </c>
      <c r="C32" s="65" t="s">
        <v>133</v>
      </c>
      <c r="D32" s="65">
        <v>78400</v>
      </c>
      <c r="E32" s="65">
        <v>170</v>
      </c>
      <c r="F32" s="65">
        <v>30</v>
      </c>
      <c r="G32" s="65">
        <f>D32*E32</f>
        <v>13328000</v>
      </c>
      <c r="H32" s="65">
        <f>F32*D32</f>
        <v>2352000</v>
      </c>
      <c r="I32" s="65">
        <f t="shared" si="2"/>
        <v>15680000</v>
      </c>
    </row>
    <row r="33" spans="1:9" ht="56.25" x14ac:dyDescent="0.3">
      <c r="A33" s="65" t="s">
        <v>71</v>
      </c>
      <c r="B33" s="71" t="s">
        <v>609</v>
      </c>
      <c r="C33" s="65" t="s">
        <v>133</v>
      </c>
      <c r="D33" s="65">
        <v>34000</v>
      </c>
      <c r="E33" s="65">
        <v>230</v>
      </c>
      <c r="F33" s="65">
        <v>40</v>
      </c>
      <c r="G33" s="65">
        <f>D33*E33</f>
        <v>7820000</v>
      </c>
      <c r="H33" s="65">
        <f>F33*D33</f>
        <v>1360000</v>
      </c>
      <c r="I33" s="65">
        <f t="shared" si="2"/>
        <v>9180000</v>
      </c>
    </row>
    <row r="34" spans="1:9" ht="56.25" x14ac:dyDescent="0.3">
      <c r="A34" s="65" t="s">
        <v>73</v>
      </c>
      <c r="B34" s="71" t="s">
        <v>610</v>
      </c>
      <c r="C34" s="65" t="s">
        <v>133</v>
      </c>
      <c r="D34" s="65">
        <v>2100</v>
      </c>
      <c r="E34" s="65">
        <v>280</v>
      </c>
      <c r="F34" s="65">
        <v>80</v>
      </c>
      <c r="G34" s="65">
        <f>D34*E34</f>
        <v>588000</v>
      </c>
      <c r="H34" s="65">
        <f>F34*D34</f>
        <v>168000</v>
      </c>
      <c r="I34" s="65">
        <f t="shared" si="2"/>
        <v>756000</v>
      </c>
    </row>
    <row r="35" spans="1:9" x14ac:dyDescent="0.3">
      <c r="A35" s="65" t="s">
        <v>1134</v>
      </c>
      <c r="B35" s="65" t="s">
        <v>611</v>
      </c>
      <c r="C35" s="65"/>
      <c r="D35" s="65"/>
      <c r="E35" s="65"/>
      <c r="F35" s="65"/>
      <c r="G35" s="65"/>
      <c r="H35" s="65"/>
      <c r="I35" s="65"/>
    </row>
    <row r="36" spans="1:9" ht="56.25" x14ac:dyDescent="0.3">
      <c r="A36" s="65" t="s">
        <v>17</v>
      </c>
      <c r="B36" s="71" t="s">
        <v>612</v>
      </c>
      <c r="C36" s="65"/>
      <c r="D36" s="65"/>
      <c r="E36" s="65"/>
      <c r="F36" s="65"/>
      <c r="G36" s="65"/>
      <c r="H36" s="65"/>
      <c r="I36" s="65"/>
    </row>
    <row r="37" spans="1:9" ht="45" customHeight="1" x14ac:dyDescent="0.3">
      <c r="A37" s="65" t="s">
        <v>572</v>
      </c>
      <c r="B37" s="71" t="s">
        <v>613</v>
      </c>
      <c r="C37" s="65" t="s">
        <v>135</v>
      </c>
      <c r="D37" s="65">
        <v>16</v>
      </c>
      <c r="E37" s="65">
        <v>16500</v>
      </c>
      <c r="F37" s="65">
        <v>2124</v>
      </c>
      <c r="G37" s="65">
        <f>D37*E37</f>
        <v>264000</v>
      </c>
      <c r="H37" s="65">
        <f>F37*D37</f>
        <v>33984</v>
      </c>
      <c r="I37" s="65">
        <f>G37+H37</f>
        <v>297984</v>
      </c>
    </row>
    <row r="38" spans="1:9" ht="77.25" customHeight="1" x14ac:dyDescent="0.3">
      <c r="A38" s="65" t="s">
        <v>69</v>
      </c>
      <c r="B38" s="71" t="s">
        <v>612</v>
      </c>
      <c r="C38" s="65"/>
      <c r="D38" s="65"/>
      <c r="E38" s="65"/>
      <c r="F38" s="65"/>
      <c r="G38" s="65"/>
      <c r="H38" s="65"/>
      <c r="I38" s="65"/>
    </row>
    <row r="39" spans="1:9" ht="33.75" customHeight="1" x14ac:dyDescent="0.3">
      <c r="A39" s="65" t="s">
        <v>572</v>
      </c>
      <c r="B39" s="71" t="s">
        <v>614</v>
      </c>
      <c r="C39" s="65" t="s">
        <v>135</v>
      </c>
      <c r="D39" s="65">
        <v>16</v>
      </c>
      <c r="E39" s="65">
        <v>16500</v>
      </c>
      <c r="F39" s="65">
        <v>2124</v>
      </c>
      <c r="G39" s="65">
        <f>D39*E39</f>
        <v>264000</v>
      </c>
      <c r="H39" s="65">
        <f>F39*D39</f>
        <v>33984</v>
      </c>
      <c r="I39" s="65">
        <f>G39+H39</f>
        <v>297984</v>
      </c>
    </row>
    <row r="40" spans="1:9" ht="56.25" x14ac:dyDescent="0.3">
      <c r="A40" s="65" t="s">
        <v>71</v>
      </c>
      <c r="B40" s="71" t="s">
        <v>615</v>
      </c>
      <c r="C40" s="65"/>
      <c r="D40" s="65"/>
      <c r="E40" s="65"/>
      <c r="F40" s="65"/>
      <c r="G40" s="65"/>
      <c r="H40" s="65"/>
      <c r="I40" s="65"/>
    </row>
    <row r="41" spans="1:9" x14ac:dyDescent="0.3">
      <c r="A41" s="65" t="s">
        <v>572</v>
      </c>
      <c r="B41" s="71" t="s">
        <v>616</v>
      </c>
      <c r="C41" s="65" t="s">
        <v>135</v>
      </c>
      <c r="D41" s="65">
        <v>16</v>
      </c>
      <c r="E41" s="65">
        <v>12500</v>
      </c>
      <c r="F41" s="65">
        <v>2124</v>
      </c>
      <c r="G41" s="65">
        <f>D41*E41</f>
        <v>200000</v>
      </c>
      <c r="H41" s="65">
        <f>F41*D41</f>
        <v>33984</v>
      </c>
      <c r="I41" s="65">
        <f>G41+H41</f>
        <v>233984</v>
      </c>
    </row>
    <row r="42" spans="1:9" ht="56.25" x14ac:dyDescent="0.3">
      <c r="A42" s="65" t="s">
        <v>73</v>
      </c>
      <c r="B42" s="71" t="s">
        <v>617</v>
      </c>
      <c r="C42" s="65"/>
      <c r="D42" s="65"/>
      <c r="E42" s="65"/>
      <c r="F42" s="65"/>
      <c r="G42" s="65"/>
      <c r="H42" s="65"/>
      <c r="I42" s="65"/>
    </row>
    <row r="43" spans="1:9" ht="75" x14ac:dyDescent="0.3">
      <c r="A43" s="65" t="s">
        <v>75</v>
      </c>
      <c r="B43" s="71" t="s">
        <v>618</v>
      </c>
      <c r="C43" s="65" t="s">
        <v>135</v>
      </c>
      <c r="D43" s="65">
        <v>70</v>
      </c>
      <c r="E43" s="65">
        <v>5900</v>
      </c>
      <c r="F43" s="65">
        <v>590</v>
      </c>
      <c r="G43" s="65">
        <f t="shared" ref="G43:G50" si="3">D43*E43</f>
        <v>413000</v>
      </c>
      <c r="H43" s="65">
        <f t="shared" ref="H43:H50" si="4">F43*D43</f>
        <v>41300</v>
      </c>
      <c r="I43" s="65">
        <f t="shared" ref="I43:I50" si="5">G43+H43</f>
        <v>454300</v>
      </c>
    </row>
    <row r="44" spans="1:9" ht="61.5" customHeight="1" x14ac:dyDescent="0.3">
      <c r="A44" s="65" t="s">
        <v>77</v>
      </c>
      <c r="B44" s="71" t="s">
        <v>619</v>
      </c>
      <c r="C44" s="65" t="s">
        <v>135</v>
      </c>
      <c r="D44" s="65">
        <v>70</v>
      </c>
      <c r="E44" s="65">
        <v>7670</v>
      </c>
      <c r="F44" s="65">
        <v>590</v>
      </c>
      <c r="G44" s="65">
        <f t="shared" si="3"/>
        <v>536900</v>
      </c>
      <c r="H44" s="65">
        <f t="shared" si="4"/>
        <v>41300</v>
      </c>
      <c r="I44" s="65">
        <f t="shared" si="5"/>
        <v>578200</v>
      </c>
    </row>
    <row r="45" spans="1:9" ht="80.25" customHeight="1" x14ac:dyDescent="0.3">
      <c r="A45" s="65" t="s">
        <v>620</v>
      </c>
      <c r="B45" s="71" t="s">
        <v>621</v>
      </c>
      <c r="C45" s="65" t="s">
        <v>135</v>
      </c>
      <c r="D45" s="65">
        <v>16</v>
      </c>
      <c r="E45" s="65">
        <v>32500</v>
      </c>
      <c r="F45" s="65">
        <v>1770</v>
      </c>
      <c r="G45" s="65">
        <f t="shared" si="3"/>
        <v>520000</v>
      </c>
      <c r="H45" s="65">
        <f t="shared" si="4"/>
        <v>28320</v>
      </c>
      <c r="I45" s="65">
        <f t="shared" si="5"/>
        <v>548320</v>
      </c>
    </row>
    <row r="46" spans="1:9" ht="77.25" customHeight="1" x14ac:dyDescent="0.3">
      <c r="A46" s="65" t="s">
        <v>572</v>
      </c>
      <c r="B46" s="71" t="s">
        <v>623</v>
      </c>
      <c r="C46" s="65" t="s">
        <v>135</v>
      </c>
      <c r="D46" s="65">
        <v>16</v>
      </c>
      <c r="E46" s="65">
        <v>32500</v>
      </c>
      <c r="F46" s="65">
        <v>1770</v>
      </c>
      <c r="G46" s="65">
        <f t="shared" si="3"/>
        <v>520000</v>
      </c>
      <c r="H46" s="65">
        <f t="shared" si="4"/>
        <v>28320</v>
      </c>
      <c r="I46" s="65">
        <f t="shared" si="5"/>
        <v>548320</v>
      </c>
    </row>
    <row r="47" spans="1:9" ht="77.25" customHeight="1" x14ac:dyDescent="0.3">
      <c r="A47" s="65" t="s">
        <v>622</v>
      </c>
      <c r="B47" s="71" t="s">
        <v>625</v>
      </c>
      <c r="C47" s="65" t="s">
        <v>135</v>
      </c>
      <c r="D47" s="65">
        <v>10</v>
      </c>
      <c r="E47" s="65">
        <v>42500</v>
      </c>
      <c r="F47" s="65">
        <v>1500</v>
      </c>
      <c r="G47" s="65">
        <f t="shared" si="3"/>
        <v>425000</v>
      </c>
      <c r="H47" s="65">
        <f t="shared" si="4"/>
        <v>15000</v>
      </c>
      <c r="I47" s="65">
        <f t="shared" si="5"/>
        <v>440000</v>
      </c>
    </row>
    <row r="48" spans="1:9" ht="75" customHeight="1" x14ac:dyDescent="0.3">
      <c r="A48" s="65" t="s">
        <v>624</v>
      </c>
      <c r="B48" s="71" t="s">
        <v>627</v>
      </c>
      <c r="C48" s="65" t="s">
        <v>135</v>
      </c>
      <c r="D48" s="65">
        <v>8</v>
      </c>
      <c r="E48" s="65">
        <v>42500</v>
      </c>
      <c r="F48" s="65">
        <v>1500</v>
      </c>
      <c r="G48" s="65">
        <f t="shared" si="3"/>
        <v>340000</v>
      </c>
      <c r="H48" s="65">
        <f t="shared" si="4"/>
        <v>12000</v>
      </c>
      <c r="I48" s="65">
        <f t="shared" si="5"/>
        <v>352000</v>
      </c>
    </row>
    <row r="49" spans="1:9" ht="84.75" customHeight="1" x14ac:dyDescent="0.3">
      <c r="A49" s="65" t="s">
        <v>1135</v>
      </c>
      <c r="B49" s="71" t="s">
        <v>628</v>
      </c>
      <c r="C49" s="65" t="s">
        <v>135</v>
      </c>
      <c r="D49" s="65">
        <v>56</v>
      </c>
      <c r="E49" s="65">
        <v>63000</v>
      </c>
      <c r="F49" s="65">
        <v>1500</v>
      </c>
      <c r="G49" s="65">
        <f t="shared" si="3"/>
        <v>3528000</v>
      </c>
      <c r="H49" s="65">
        <f t="shared" si="4"/>
        <v>84000</v>
      </c>
      <c r="I49" s="65">
        <f t="shared" si="5"/>
        <v>3612000</v>
      </c>
    </row>
    <row r="50" spans="1:9" ht="80.25" customHeight="1" x14ac:dyDescent="0.3">
      <c r="A50" s="65" t="s">
        <v>626</v>
      </c>
      <c r="B50" s="71" t="s">
        <v>629</v>
      </c>
      <c r="C50" s="65" t="s">
        <v>135</v>
      </c>
      <c r="D50" s="65">
        <v>8</v>
      </c>
      <c r="E50" s="65">
        <v>68000</v>
      </c>
      <c r="F50" s="65">
        <v>1500</v>
      </c>
      <c r="G50" s="65">
        <f t="shared" si="3"/>
        <v>544000</v>
      </c>
      <c r="H50" s="65">
        <f t="shared" si="4"/>
        <v>12000</v>
      </c>
      <c r="I50" s="65">
        <f t="shared" si="5"/>
        <v>556000</v>
      </c>
    </row>
    <row r="51" spans="1:9" x14ac:dyDescent="0.3">
      <c r="A51" s="64" t="s">
        <v>229</v>
      </c>
      <c r="B51" s="64" t="s">
        <v>630</v>
      </c>
      <c r="C51" s="65"/>
      <c r="D51" s="65"/>
      <c r="E51" s="65"/>
      <c r="F51" s="65"/>
      <c r="G51" s="65"/>
      <c r="H51" s="65"/>
      <c r="I51" s="65"/>
    </row>
    <row r="52" spans="1:9" ht="393.75" x14ac:dyDescent="0.3">
      <c r="A52" s="65">
        <v>5.0999999999999996</v>
      </c>
      <c r="B52" s="71" t="s">
        <v>1136</v>
      </c>
      <c r="C52" s="65" t="s">
        <v>319</v>
      </c>
      <c r="D52" s="65">
        <v>5</v>
      </c>
      <c r="E52" s="65">
        <v>550000</v>
      </c>
      <c r="F52" s="65">
        <v>18500</v>
      </c>
      <c r="G52" s="65">
        <f>D52*E52</f>
        <v>2750000</v>
      </c>
      <c r="H52" s="65">
        <f>F52*D52</f>
        <v>92500</v>
      </c>
      <c r="I52" s="65">
        <f>G52+H52</f>
        <v>2842500</v>
      </c>
    </row>
    <row r="53" spans="1:9" ht="356.25" x14ac:dyDescent="0.3">
      <c r="A53" s="65">
        <v>5.2</v>
      </c>
      <c r="B53" s="71" t="s">
        <v>1137</v>
      </c>
      <c r="C53" s="65" t="s">
        <v>319</v>
      </c>
      <c r="D53" s="65">
        <v>5</v>
      </c>
      <c r="E53" s="65">
        <v>550000</v>
      </c>
      <c r="F53" s="65">
        <v>18500</v>
      </c>
      <c r="G53" s="65">
        <f>D53*E53</f>
        <v>2750000</v>
      </c>
      <c r="H53" s="65">
        <f>F53*D53</f>
        <v>92500</v>
      </c>
      <c r="I53" s="65">
        <f>G53+H53</f>
        <v>2842500</v>
      </c>
    </row>
    <row r="54" spans="1:9" ht="375" x14ac:dyDescent="0.3">
      <c r="A54" s="65">
        <v>5.3</v>
      </c>
      <c r="B54" s="71" t="s">
        <v>1138</v>
      </c>
      <c r="C54" s="65" t="s">
        <v>319</v>
      </c>
      <c r="D54" s="65">
        <v>5</v>
      </c>
      <c r="E54" s="65">
        <v>550000</v>
      </c>
      <c r="F54" s="65">
        <v>18500</v>
      </c>
      <c r="G54" s="65">
        <f>D54*E54</f>
        <v>2750000</v>
      </c>
      <c r="H54" s="65">
        <f>F54*D54</f>
        <v>92500</v>
      </c>
      <c r="I54" s="65">
        <f>G54+H54</f>
        <v>2842500</v>
      </c>
    </row>
    <row r="55" spans="1:9" ht="375" x14ac:dyDescent="0.3">
      <c r="A55" s="65">
        <v>5.4</v>
      </c>
      <c r="B55" s="71" t="s">
        <v>1139</v>
      </c>
      <c r="C55" s="65" t="s">
        <v>319</v>
      </c>
      <c r="D55" s="65">
        <v>5</v>
      </c>
      <c r="E55" s="65">
        <v>550000</v>
      </c>
      <c r="F55" s="65">
        <v>18500</v>
      </c>
      <c r="G55" s="65">
        <f>D55*E55</f>
        <v>2750000</v>
      </c>
      <c r="H55" s="65">
        <f>F55*D55</f>
        <v>92500</v>
      </c>
      <c r="I55" s="65">
        <f>G55+H55</f>
        <v>2842500</v>
      </c>
    </row>
    <row r="56" spans="1:9" ht="375" x14ac:dyDescent="0.3">
      <c r="A56" s="65">
        <v>5.5</v>
      </c>
      <c r="B56" s="71" t="s">
        <v>1140</v>
      </c>
      <c r="C56" s="65" t="s">
        <v>319</v>
      </c>
      <c r="D56" s="65">
        <v>5</v>
      </c>
      <c r="E56" s="65">
        <v>550000</v>
      </c>
      <c r="F56" s="65">
        <v>18500</v>
      </c>
      <c r="G56" s="65">
        <f>D56*E56</f>
        <v>2750000</v>
      </c>
      <c r="H56" s="65">
        <f>F56*D56</f>
        <v>92500</v>
      </c>
      <c r="I56" s="65">
        <f>G56+H56</f>
        <v>2842500</v>
      </c>
    </row>
    <row r="57" spans="1:9" x14ac:dyDescent="0.3">
      <c r="A57" s="64" t="s">
        <v>230</v>
      </c>
      <c r="B57" s="64" t="s">
        <v>637</v>
      </c>
      <c r="C57" s="65"/>
      <c r="D57" s="65"/>
      <c r="E57" s="65"/>
      <c r="F57" s="65"/>
      <c r="G57" s="65"/>
      <c r="H57" s="65"/>
      <c r="I57" s="65"/>
    </row>
    <row r="58" spans="1:9" ht="93.75" x14ac:dyDescent="0.3">
      <c r="A58" s="65" t="s">
        <v>11</v>
      </c>
      <c r="B58" s="71" t="s">
        <v>638</v>
      </c>
      <c r="C58" s="65" t="s">
        <v>135</v>
      </c>
      <c r="D58" s="65">
        <v>16</v>
      </c>
      <c r="E58" s="65">
        <v>11800</v>
      </c>
      <c r="F58" s="65">
        <v>1770</v>
      </c>
      <c r="G58" s="65">
        <f>D58*E58</f>
        <v>188800</v>
      </c>
      <c r="H58" s="65">
        <f>D58*F58</f>
        <v>28320</v>
      </c>
      <c r="I58" s="65">
        <f>G58+H58</f>
        <v>217120</v>
      </c>
    </row>
    <row r="59" spans="1:9" ht="75" x14ac:dyDescent="0.3">
      <c r="A59" s="65" t="s">
        <v>17</v>
      </c>
      <c r="B59" s="71" t="s">
        <v>639</v>
      </c>
      <c r="C59" s="65" t="s">
        <v>135</v>
      </c>
      <c r="D59" s="65">
        <v>96</v>
      </c>
      <c r="E59" s="65">
        <v>5900</v>
      </c>
      <c r="F59" s="65">
        <v>1888</v>
      </c>
      <c r="G59" s="65">
        <f>D59*E59</f>
        <v>566400</v>
      </c>
      <c r="H59" s="65">
        <f>D59*F59</f>
        <v>181248</v>
      </c>
      <c r="I59" s="65">
        <f>G59+H59</f>
        <v>747648</v>
      </c>
    </row>
    <row r="60" spans="1:9" ht="79.5" customHeight="1" x14ac:dyDescent="0.3">
      <c r="A60" s="65" t="s">
        <v>69</v>
      </c>
      <c r="B60" s="71" t="s">
        <v>640</v>
      </c>
      <c r="C60" s="65"/>
      <c r="D60" s="65"/>
      <c r="E60" s="65"/>
      <c r="F60" s="65"/>
      <c r="G60" s="65"/>
      <c r="H60" s="65"/>
      <c r="I60" s="65"/>
    </row>
    <row r="61" spans="1:9" ht="30.75" customHeight="1" x14ac:dyDescent="0.3">
      <c r="A61" s="65" t="s">
        <v>572</v>
      </c>
      <c r="B61" s="65" t="s">
        <v>641</v>
      </c>
      <c r="C61" s="65" t="s">
        <v>133</v>
      </c>
      <c r="D61" s="65">
        <v>4600</v>
      </c>
      <c r="E61" s="65">
        <v>350</v>
      </c>
      <c r="F61" s="65">
        <v>24</v>
      </c>
      <c r="G61" s="65">
        <f>D61*E61</f>
        <v>1610000</v>
      </c>
      <c r="H61" s="65">
        <f>D61*F61</f>
        <v>110400</v>
      </c>
      <c r="I61" s="65">
        <f>G61+H61</f>
        <v>1720400</v>
      </c>
    </row>
    <row r="62" spans="1:9" ht="30.75" customHeight="1" x14ac:dyDescent="0.3">
      <c r="A62" s="65" t="s">
        <v>572</v>
      </c>
      <c r="B62" s="65" t="s">
        <v>642</v>
      </c>
      <c r="C62" s="65" t="s">
        <v>133</v>
      </c>
      <c r="D62" s="65">
        <v>4000</v>
      </c>
      <c r="E62" s="65">
        <v>180</v>
      </c>
      <c r="F62" s="65">
        <v>15</v>
      </c>
      <c r="G62" s="65">
        <f>D62*E62</f>
        <v>720000</v>
      </c>
      <c r="H62" s="65">
        <f>D62*F62</f>
        <v>60000</v>
      </c>
      <c r="I62" s="65">
        <f>G62+H62</f>
        <v>780000</v>
      </c>
    </row>
    <row r="63" spans="1:9" ht="30.75" customHeight="1" x14ac:dyDescent="0.3">
      <c r="A63" s="65" t="s">
        <v>572</v>
      </c>
      <c r="B63" s="65" t="s">
        <v>643</v>
      </c>
      <c r="C63" s="65" t="s">
        <v>133</v>
      </c>
      <c r="D63" s="65">
        <v>120</v>
      </c>
      <c r="E63" s="65">
        <v>3776</v>
      </c>
      <c r="F63" s="65">
        <v>15</v>
      </c>
      <c r="G63" s="65">
        <f>D63*E63</f>
        <v>453120</v>
      </c>
      <c r="H63" s="65">
        <f>D63*F63</f>
        <v>1800</v>
      </c>
      <c r="I63" s="65">
        <f>G63+H63</f>
        <v>454920</v>
      </c>
    </row>
    <row r="64" spans="1:9" ht="30.75" customHeight="1" x14ac:dyDescent="0.3">
      <c r="A64" s="65" t="s">
        <v>574</v>
      </c>
      <c r="B64" s="65" t="s">
        <v>644</v>
      </c>
      <c r="C64" s="65" t="s">
        <v>133</v>
      </c>
      <c r="D64" s="65">
        <v>10300</v>
      </c>
      <c r="E64" s="65">
        <v>20</v>
      </c>
      <c r="F64" s="65">
        <v>5</v>
      </c>
      <c r="G64" s="65">
        <f>D64*E64</f>
        <v>206000</v>
      </c>
      <c r="H64" s="65">
        <f>D64*F64</f>
        <v>51500</v>
      </c>
      <c r="I64" s="65">
        <f>G64+H64</f>
        <v>257500</v>
      </c>
    </row>
    <row r="65" spans="1:9" ht="30.75" customHeight="1" x14ac:dyDescent="0.3">
      <c r="A65" s="65" t="s">
        <v>572</v>
      </c>
      <c r="B65" s="65" t="s">
        <v>645</v>
      </c>
      <c r="C65" s="65" t="s">
        <v>133</v>
      </c>
      <c r="D65" s="65">
        <v>800</v>
      </c>
      <c r="E65" s="65">
        <v>413</v>
      </c>
      <c r="F65" s="65">
        <v>20</v>
      </c>
      <c r="G65" s="65">
        <f>D65*E65</f>
        <v>330400</v>
      </c>
      <c r="H65" s="65">
        <f>D65*F65</f>
        <v>16000</v>
      </c>
      <c r="I65" s="65">
        <f>G65+H65</f>
        <v>346400</v>
      </c>
    </row>
    <row r="66" spans="1:9" x14ac:dyDescent="0.3">
      <c r="A66" s="64" t="s">
        <v>232</v>
      </c>
      <c r="B66" s="64" t="s">
        <v>242</v>
      </c>
      <c r="C66" s="65"/>
      <c r="D66" s="65"/>
      <c r="E66" s="65"/>
      <c r="F66" s="65"/>
      <c r="G66" s="65"/>
      <c r="H66" s="65"/>
      <c r="I66" s="65"/>
    </row>
    <row r="67" spans="1:9" ht="37.5" x14ac:dyDescent="0.3">
      <c r="A67" s="65" t="s">
        <v>11</v>
      </c>
      <c r="B67" s="71" t="s">
        <v>646</v>
      </c>
      <c r="C67" s="65" t="s">
        <v>647</v>
      </c>
      <c r="D67" s="65">
        <v>160</v>
      </c>
      <c r="E67" s="65">
        <v>600</v>
      </c>
      <c r="F67" s="65">
        <v>60</v>
      </c>
      <c r="G67" s="65">
        <f>D67*E67</f>
        <v>96000</v>
      </c>
      <c r="H67" s="65">
        <f t="shared" ref="H67:H72" si="6">D67*F67</f>
        <v>9600</v>
      </c>
      <c r="I67" s="65">
        <f t="shared" ref="I67:I72" si="7">G67+H67</f>
        <v>105600</v>
      </c>
    </row>
    <row r="68" spans="1:9" ht="60.75" customHeight="1" x14ac:dyDescent="0.3">
      <c r="A68" s="65" t="s">
        <v>17</v>
      </c>
      <c r="B68" s="71" t="s">
        <v>648</v>
      </c>
      <c r="C68" s="65" t="s">
        <v>647</v>
      </c>
      <c r="D68" s="65">
        <v>2430</v>
      </c>
      <c r="E68" s="65">
        <v>2500</v>
      </c>
      <c r="F68" s="65">
        <v>177</v>
      </c>
      <c r="G68" s="65">
        <v>6075000</v>
      </c>
      <c r="H68" s="65">
        <f t="shared" si="6"/>
        <v>430110</v>
      </c>
      <c r="I68" s="65">
        <f t="shared" si="7"/>
        <v>6505110</v>
      </c>
    </row>
    <row r="69" spans="1:9" ht="63" customHeight="1" x14ac:dyDescent="0.3">
      <c r="A69" s="65" t="s">
        <v>69</v>
      </c>
      <c r="B69" s="71" t="s">
        <v>649</v>
      </c>
      <c r="C69" s="65" t="s">
        <v>647</v>
      </c>
      <c r="D69" s="65">
        <v>1850</v>
      </c>
      <c r="E69" s="65">
        <v>2000</v>
      </c>
      <c r="F69" s="65">
        <v>150</v>
      </c>
      <c r="G69" s="65">
        <v>3700000</v>
      </c>
      <c r="H69" s="65">
        <f t="shared" si="6"/>
        <v>277500</v>
      </c>
      <c r="I69" s="65">
        <f t="shared" si="7"/>
        <v>3977500</v>
      </c>
    </row>
    <row r="70" spans="1:9" ht="63.75" customHeight="1" x14ac:dyDescent="0.3">
      <c r="A70" s="65" t="s">
        <v>71</v>
      </c>
      <c r="B70" s="71" t="s">
        <v>650</v>
      </c>
      <c r="C70" s="65" t="s">
        <v>647</v>
      </c>
      <c r="D70" s="65">
        <v>2220</v>
      </c>
      <c r="E70" s="65">
        <v>1800</v>
      </c>
      <c r="F70" s="65">
        <v>150</v>
      </c>
      <c r="G70" s="65">
        <v>3996000</v>
      </c>
      <c r="H70" s="65">
        <f t="shared" si="6"/>
        <v>333000</v>
      </c>
      <c r="I70" s="65">
        <f t="shared" si="7"/>
        <v>4329000</v>
      </c>
    </row>
    <row r="71" spans="1:9" ht="60.75" customHeight="1" x14ac:dyDescent="0.3">
      <c r="A71" s="65" t="s">
        <v>73</v>
      </c>
      <c r="B71" s="71" t="s">
        <v>651</v>
      </c>
      <c r="C71" s="65" t="s">
        <v>647</v>
      </c>
      <c r="D71" s="65">
        <v>1200</v>
      </c>
      <c r="E71" s="65">
        <v>900</v>
      </c>
      <c r="F71" s="65">
        <v>120</v>
      </c>
      <c r="G71" s="65">
        <v>1440000</v>
      </c>
      <c r="H71" s="65">
        <f t="shared" si="6"/>
        <v>144000</v>
      </c>
      <c r="I71" s="65">
        <f t="shared" si="7"/>
        <v>1584000</v>
      </c>
    </row>
    <row r="72" spans="1:9" ht="90" customHeight="1" x14ac:dyDescent="0.3">
      <c r="A72" s="65" t="s">
        <v>75</v>
      </c>
      <c r="B72" s="71" t="s">
        <v>652</v>
      </c>
      <c r="C72" s="65" t="s">
        <v>647</v>
      </c>
      <c r="D72" s="65">
        <v>800</v>
      </c>
      <c r="E72" s="65">
        <v>1000</v>
      </c>
      <c r="F72" s="65">
        <v>100</v>
      </c>
      <c r="G72" s="65">
        <v>800000</v>
      </c>
      <c r="H72" s="65">
        <f t="shared" si="6"/>
        <v>80000</v>
      </c>
      <c r="I72" s="65">
        <f t="shared" si="7"/>
        <v>880000</v>
      </c>
    </row>
    <row r="73" spans="1:9" x14ac:dyDescent="0.3">
      <c r="A73" s="64" t="s">
        <v>234</v>
      </c>
      <c r="B73" s="64" t="s">
        <v>653</v>
      </c>
      <c r="C73" s="65"/>
      <c r="D73" s="65"/>
      <c r="E73" s="65"/>
      <c r="F73" s="65"/>
      <c r="G73" s="65"/>
      <c r="H73" s="65"/>
      <c r="I73" s="65"/>
    </row>
    <row r="74" spans="1:9" ht="26.25" customHeight="1" x14ac:dyDescent="0.3">
      <c r="A74" s="65">
        <v>1</v>
      </c>
      <c r="B74" s="65" t="s">
        <v>1141</v>
      </c>
      <c r="C74" s="65"/>
      <c r="D74" s="65"/>
      <c r="E74" s="65"/>
      <c r="F74" s="65"/>
      <c r="G74" s="65"/>
      <c r="H74" s="65"/>
      <c r="I74" s="65"/>
    </row>
    <row r="75" spans="1:9" ht="36" customHeight="1" x14ac:dyDescent="0.3">
      <c r="A75" s="65" t="s">
        <v>11</v>
      </c>
      <c r="B75" s="71" t="s">
        <v>654</v>
      </c>
      <c r="C75" s="65" t="s">
        <v>319</v>
      </c>
      <c r="D75" s="65">
        <v>3370</v>
      </c>
      <c r="E75" s="65">
        <v>11600</v>
      </c>
      <c r="F75" s="65">
        <v>800</v>
      </c>
      <c r="G75" s="65">
        <f t="shared" ref="G75:G82" si="8">D75*E75</f>
        <v>39092000</v>
      </c>
      <c r="H75" s="65">
        <f t="shared" ref="H75:H82" si="9">D75*F75</f>
        <v>2696000</v>
      </c>
      <c r="I75" s="65">
        <f t="shared" ref="I75:I82" si="10">G75+H75</f>
        <v>41788000</v>
      </c>
    </row>
    <row r="76" spans="1:9" ht="24.75" customHeight="1" x14ac:dyDescent="0.3">
      <c r="A76" s="65" t="s">
        <v>17</v>
      </c>
      <c r="B76" s="65" t="s">
        <v>655</v>
      </c>
      <c r="C76" s="65" t="s">
        <v>319</v>
      </c>
      <c r="D76" s="65">
        <v>205</v>
      </c>
      <c r="E76" s="65">
        <v>700</v>
      </c>
      <c r="F76" s="65">
        <v>210</v>
      </c>
      <c r="G76" s="65">
        <f t="shared" si="8"/>
        <v>143500</v>
      </c>
      <c r="H76" s="65">
        <f t="shared" si="9"/>
        <v>43050</v>
      </c>
      <c r="I76" s="65">
        <f t="shared" si="10"/>
        <v>186550</v>
      </c>
    </row>
    <row r="77" spans="1:9" ht="24.75" customHeight="1" x14ac:dyDescent="0.3">
      <c r="A77" s="65" t="s">
        <v>69</v>
      </c>
      <c r="B77" s="65" t="s">
        <v>656</v>
      </c>
      <c r="C77" s="65" t="s">
        <v>319</v>
      </c>
      <c r="D77" s="65">
        <v>318</v>
      </c>
      <c r="E77" s="65">
        <v>2180</v>
      </c>
      <c r="F77" s="65">
        <v>150</v>
      </c>
      <c r="G77" s="65">
        <f t="shared" si="8"/>
        <v>693240</v>
      </c>
      <c r="H77" s="65">
        <f t="shared" si="9"/>
        <v>47700</v>
      </c>
      <c r="I77" s="65">
        <f t="shared" si="10"/>
        <v>740940</v>
      </c>
    </row>
    <row r="78" spans="1:9" ht="24.75" customHeight="1" x14ac:dyDescent="0.3">
      <c r="A78" s="65" t="s">
        <v>71</v>
      </c>
      <c r="B78" s="65" t="s">
        <v>657</v>
      </c>
      <c r="C78" s="65" t="s">
        <v>319</v>
      </c>
      <c r="D78" s="65">
        <v>708</v>
      </c>
      <c r="E78" s="65">
        <v>830</v>
      </c>
      <c r="F78" s="65">
        <v>100</v>
      </c>
      <c r="G78" s="65">
        <f t="shared" si="8"/>
        <v>587640</v>
      </c>
      <c r="H78" s="65">
        <f t="shared" si="9"/>
        <v>70800</v>
      </c>
      <c r="I78" s="65">
        <f t="shared" si="10"/>
        <v>658440</v>
      </c>
    </row>
    <row r="79" spans="1:9" ht="24.75" customHeight="1" x14ac:dyDescent="0.3">
      <c r="A79" s="65" t="s">
        <v>73</v>
      </c>
      <c r="B79" s="65" t="s">
        <v>658</v>
      </c>
      <c r="C79" s="65" t="s">
        <v>99</v>
      </c>
      <c r="D79" s="65">
        <v>323</v>
      </c>
      <c r="E79" s="65">
        <v>2180</v>
      </c>
      <c r="F79" s="65">
        <v>200</v>
      </c>
      <c r="G79" s="65">
        <f t="shared" si="8"/>
        <v>704140</v>
      </c>
      <c r="H79" s="65">
        <f t="shared" si="9"/>
        <v>64600</v>
      </c>
      <c r="I79" s="65">
        <f t="shared" si="10"/>
        <v>768740</v>
      </c>
    </row>
    <row r="80" spans="1:9" ht="24.75" customHeight="1" x14ac:dyDescent="0.3">
      <c r="A80" s="65" t="s">
        <v>75</v>
      </c>
      <c r="B80" s="71" t="s">
        <v>659</v>
      </c>
      <c r="C80" s="65" t="s">
        <v>99</v>
      </c>
      <c r="D80" s="65">
        <v>120</v>
      </c>
      <c r="E80" s="65">
        <v>2600</v>
      </c>
      <c r="F80" s="65">
        <v>250</v>
      </c>
      <c r="G80" s="65">
        <f t="shared" si="8"/>
        <v>312000</v>
      </c>
      <c r="H80" s="65">
        <f t="shared" si="9"/>
        <v>30000</v>
      </c>
      <c r="I80" s="65">
        <f t="shared" si="10"/>
        <v>342000</v>
      </c>
    </row>
    <row r="81" spans="1:14" ht="24.75" customHeight="1" x14ac:dyDescent="0.3">
      <c r="A81" s="65" t="s">
        <v>77</v>
      </c>
      <c r="B81" s="71" t="s">
        <v>660</v>
      </c>
      <c r="C81" s="65" t="s">
        <v>99</v>
      </c>
      <c r="D81" s="65">
        <v>30</v>
      </c>
      <c r="E81" s="65">
        <v>4200</v>
      </c>
      <c r="F81" s="65">
        <v>350</v>
      </c>
      <c r="G81" s="65">
        <f t="shared" si="8"/>
        <v>126000</v>
      </c>
      <c r="H81" s="65">
        <f t="shared" si="9"/>
        <v>10500</v>
      </c>
      <c r="I81" s="65">
        <f t="shared" si="10"/>
        <v>136500</v>
      </c>
    </row>
    <row r="82" spans="1:14" ht="33.75" customHeight="1" x14ac:dyDescent="0.3">
      <c r="A82" s="65" t="s">
        <v>620</v>
      </c>
      <c r="B82" s="71" t="s">
        <v>661</v>
      </c>
      <c r="C82" s="65" t="s">
        <v>99</v>
      </c>
      <c r="D82" s="65">
        <v>252</v>
      </c>
      <c r="E82" s="65">
        <v>2500</v>
      </c>
      <c r="F82" s="65">
        <v>600</v>
      </c>
      <c r="G82" s="65">
        <f t="shared" si="8"/>
        <v>630000</v>
      </c>
      <c r="H82" s="65">
        <f t="shared" si="9"/>
        <v>151200</v>
      </c>
      <c r="I82" s="65">
        <f t="shared" si="10"/>
        <v>781200</v>
      </c>
    </row>
    <row r="83" spans="1:14" ht="24.75" customHeight="1" x14ac:dyDescent="0.3">
      <c r="A83" s="64" t="s">
        <v>236</v>
      </c>
      <c r="B83" s="64" t="s">
        <v>662</v>
      </c>
      <c r="C83" s="65"/>
      <c r="D83" s="65"/>
      <c r="E83" s="65"/>
      <c r="F83" s="65"/>
      <c r="G83" s="65"/>
      <c r="H83" s="65"/>
      <c r="I83" s="65"/>
    </row>
    <row r="84" spans="1:14" ht="75" x14ac:dyDescent="0.3">
      <c r="A84" s="65">
        <v>1</v>
      </c>
      <c r="B84" s="71" t="s">
        <v>663</v>
      </c>
      <c r="C84" s="65"/>
      <c r="D84" s="65"/>
      <c r="E84" s="65"/>
      <c r="F84" s="65"/>
      <c r="G84" s="65"/>
      <c r="H84" s="65"/>
      <c r="I84" s="65"/>
      <c r="K84" s="95"/>
      <c r="L84" s="95"/>
      <c r="M84" s="95"/>
    </row>
    <row r="85" spans="1:14" ht="22.5" customHeight="1" x14ac:dyDescent="0.3">
      <c r="A85" s="65" t="s">
        <v>11</v>
      </c>
      <c r="B85" s="65" t="s">
        <v>664</v>
      </c>
      <c r="C85" s="65" t="s">
        <v>133</v>
      </c>
      <c r="D85" s="65">
        <v>32000</v>
      </c>
      <c r="E85" s="65">
        <v>1793.836</v>
      </c>
      <c r="F85" s="65">
        <v>150</v>
      </c>
      <c r="G85" s="65">
        <f t="shared" ref="G85:G92" si="11">D85*E85</f>
        <v>57402752</v>
      </c>
      <c r="H85" s="65">
        <f t="shared" ref="H85:H92" si="12">D85*F85</f>
        <v>4800000</v>
      </c>
      <c r="I85" s="65">
        <f t="shared" ref="I85:I92" si="13">G85+H85</f>
        <v>62202752</v>
      </c>
      <c r="J85" s="61">
        <v>1382</v>
      </c>
      <c r="K85" s="61">
        <f>J85*10%</f>
        <v>138.20000000000002</v>
      </c>
      <c r="L85" s="61">
        <f>J85+K85</f>
        <v>1520.2</v>
      </c>
      <c r="M85" s="61">
        <f>L85*18%</f>
        <v>273.63600000000002</v>
      </c>
      <c r="N85" s="61">
        <f>L85+M85</f>
        <v>1793.836</v>
      </c>
    </row>
    <row r="86" spans="1:14" ht="22.5" customHeight="1" x14ac:dyDescent="0.3">
      <c r="A86" s="65" t="s">
        <v>17</v>
      </c>
      <c r="B86" s="65" t="s">
        <v>665</v>
      </c>
      <c r="C86" s="65" t="s">
        <v>133</v>
      </c>
      <c r="D86" s="65">
        <v>2200</v>
      </c>
      <c r="E86" s="65">
        <v>1516.0639999999999</v>
      </c>
      <c r="F86" s="65">
        <v>150</v>
      </c>
      <c r="G86" s="65">
        <f t="shared" si="11"/>
        <v>3335340.8</v>
      </c>
      <c r="H86" s="65">
        <f t="shared" si="12"/>
        <v>330000</v>
      </c>
      <c r="I86" s="65">
        <f t="shared" si="13"/>
        <v>3665340.8</v>
      </c>
    </row>
    <row r="87" spans="1:14" ht="22.5" customHeight="1" x14ac:dyDescent="0.3">
      <c r="A87" s="65" t="s">
        <v>69</v>
      </c>
      <c r="B87" s="65" t="s">
        <v>666</v>
      </c>
      <c r="C87" s="65" t="s">
        <v>133</v>
      </c>
      <c r="D87" s="65">
        <v>500</v>
      </c>
      <c r="E87" s="65">
        <v>1239.5899999999999</v>
      </c>
      <c r="F87" s="65">
        <v>150</v>
      </c>
      <c r="G87" s="65">
        <f t="shared" si="11"/>
        <v>619795</v>
      </c>
      <c r="H87" s="65">
        <f t="shared" si="12"/>
        <v>75000</v>
      </c>
      <c r="I87" s="65">
        <f t="shared" si="13"/>
        <v>694795</v>
      </c>
    </row>
    <row r="88" spans="1:14" ht="22.5" customHeight="1" x14ac:dyDescent="0.3">
      <c r="A88" s="65" t="s">
        <v>71</v>
      </c>
      <c r="B88" s="65" t="s">
        <v>667</v>
      </c>
      <c r="C88" s="65" t="s">
        <v>133</v>
      </c>
      <c r="D88" s="65">
        <v>800</v>
      </c>
      <c r="E88" s="65">
        <v>763.22399999999993</v>
      </c>
      <c r="F88" s="65">
        <v>130</v>
      </c>
      <c r="G88" s="65">
        <f t="shared" si="11"/>
        <v>610579.19999999995</v>
      </c>
      <c r="H88" s="65">
        <f t="shared" si="12"/>
        <v>104000</v>
      </c>
      <c r="I88" s="65">
        <f t="shared" si="13"/>
        <v>714579.2</v>
      </c>
    </row>
    <row r="89" spans="1:14" ht="22.5" customHeight="1" x14ac:dyDescent="0.3">
      <c r="A89" s="65" t="s">
        <v>73</v>
      </c>
      <c r="B89" s="65" t="s">
        <v>668</v>
      </c>
      <c r="C89" s="65" t="s">
        <v>133</v>
      </c>
      <c r="D89" s="65">
        <v>800</v>
      </c>
      <c r="E89" s="65">
        <v>650.298</v>
      </c>
      <c r="F89" s="65">
        <v>125</v>
      </c>
      <c r="G89" s="65">
        <f t="shared" si="11"/>
        <v>520238.4</v>
      </c>
      <c r="H89" s="65">
        <f t="shared" si="12"/>
        <v>100000</v>
      </c>
      <c r="I89" s="65">
        <f t="shared" si="13"/>
        <v>620238.4</v>
      </c>
    </row>
    <row r="90" spans="1:14" ht="22.5" customHeight="1" x14ac:dyDescent="0.3">
      <c r="A90" s="65" t="s">
        <v>75</v>
      </c>
      <c r="B90" s="65" t="s">
        <v>669</v>
      </c>
      <c r="C90" s="65" t="s">
        <v>133</v>
      </c>
      <c r="D90" s="65">
        <v>14300</v>
      </c>
      <c r="E90" s="65">
        <v>423.14800000000002</v>
      </c>
      <c r="F90" s="65">
        <v>100</v>
      </c>
      <c r="G90" s="65">
        <f t="shared" si="11"/>
        <v>6051016.4000000004</v>
      </c>
      <c r="H90" s="65">
        <f t="shared" si="12"/>
        <v>1430000</v>
      </c>
      <c r="I90" s="65">
        <f t="shared" si="13"/>
        <v>7481016.4000000004</v>
      </c>
    </row>
    <row r="91" spans="1:14" ht="22.5" customHeight="1" x14ac:dyDescent="0.3">
      <c r="A91" s="65" t="s">
        <v>77</v>
      </c>
      <c r="B91" s="65" t="s">
        <v>670</v>
      </c>
      <c r="C91" s="65" t="s">
        <v>133</v>
      </c>
      <c r="D91" s="65">
        <v>6600</v>
      </c>
      <c r="E91" s="65">
        <v>233.64</v>
      </c>
      <c r="F91" s="65">
        <v>75</v>
      </c>
      <c r="G91" s="65">
        <f t="shared" si="11"/>
        <v>1542024</v>
      </c>
      <c r="H91" s="65">
        <f t="shared" si="12"/>
        <v>495000</v>
      </c>
      <c r="I91" s="65">
        <f t="shared" si="13"/>
        <v>2037024</v>
      </c>
    </row>
    <row r="92" spans="1:14" ht="22.5" customHeight="1" x14ac:dyDescent="0.3">
      <c r="A92" s="65" t="s">
        <v>620</v>
      </c>
      <c r="B92" s="65" t="s">
        <v>671</v>
      </c>
      <c r="C92" s="65" t="s">
        <v>133</v>
      </c>
      <c r="D92" s="65">
        <v>6400</v>
      </c>
      <c r="E92" s="65">
        <v>189.50799999999998</v>
      </c>
      <c r="F92" s="65">
        <v>75</v>
      </c>
      <c r="G92" s="65">
        <f t="shared" si="11"/>
        <v>1212851.2</v>
      </c>
      <c r="H92" s="65">
        <f t="shared" si="12"/>
        <v>480000</v>
      </c>
      <c r="I92" s="65">
        <f t="shared" si="13"/>
        <v>1692851.2</v>
      </c>
    </row>
    <row r="93" spans="1:14" ht="47.25" customHeight="1" x14ac:dyDescent="0.3">
      <c r="A93" s="65" t="s">
        <v>582</v>
      </c>
      <c r="B93" s="71" t="s">
        <v>672</v>
      </c>
      <c r="C93" s="65"/>
      <c r="D93" s="65"/>
      <c r="E93" s="65"/>
      <c r="F93" s="65"/>
      <c r="G93" s="65"/>
      <c r="H93" s="65"/>
      <c r="I93" s="65"/>
    </row>
    <row r="94" spans="1:14" ht="20.25" customHeight="1" x14ac:dyDescent="0.3">
      <c r="A94" s="65" t="s">
        <v>11</v>
      </c>
      <c r="B94" s="65" t="s">
        <v>673</v>
      </c>
      <c r="C94" s="65" t="s">
        <v>135</v>
      </c>
      <c r="D94" s="65">
        <v>320</v>
      </c>
      <c r="E94" s="65">
        <v>1500</v>
      </c>
      <c r="F94" s="65">
        <v>400</v>
      </c>
      <c r="G94" s="65">
        <f t="shared" ref="G94:G101" si="14">E94*D94</f>
        <v>480000</v>
      </c>
      <c r="H94" s="65">
        <f t="shared" ref="H94:H101" si="15">D94*F94</f>
        <v>128000</v>
      </c>
      <c r="I94" s="65">
        <f t="shared" ref="I94:I101" si="16">G94+H94</f>
        <v>608000</v>
      </c>
    </row>
    <row r="95" spans="1:14" ht="20.25" customHeight="1" x14ac:dyDescent="0.3">
      <c r="A95" s="65" t="s">
        <v>17</v>
      </c>
      <c r="B95" s="65" t="s">
        <v>674</v>
      </c>
      <c r="C95" s="65" t="s">
        <v>135</v>
      </c>
      <c r="D95" s="65">
        <v>54</v>
      </c>
      <c r="E95" s="65">
        <v>1200</v>
      </c>
      <c r="F95" s="65">
        <v>400</v>
      </c>
      <c r="G95" s="65">
        <f t="shared" si="14"/>
        <v>64800</v>
      </c>
      <c r="H95" s="65">
        <f t="shared" si="15"/>
        <v>21600</v>
      </c>
      <c r="I95" s="65">
        <f t="shared" si="16"/>
        <v>86400</v>
      </c>
    </row>
    <row r="96" spans="1:14" ht="20.25" customHeight="1" x14ac:dyDescent="0.3">
      <c r="A96" s="65" t="s">
        <v>69</v>
      </c>
      <c r="B96" s="65" t="s">
        <v>675</v>
      </c>
      <c r="C96" s="65" t="s">
        <v>135</v>
      </c>
      <c r="D96" s="65">
        <v>6</v>
      </c>
      <c r="E96" s="65">
        <v>1000</v>
      </c>
      <c r="F96" s="65">
        <v>400</v>
      </c>
      <c r="G96" s="65">
        <f t="shared" si="14"/>
        <v>6000</v>
      </c>
      <c r="H96" s="65">
        <f t="shared" si="15"/>
        <v>2400</v>
      </c>
      <c r="I96" s="65">
        <f t="shared" si="16"/>
        <v>8400</v>
      </c>
    </row>
    <row r="97" spans="1:9" ht="20.25" customHeight="1" x14ac:dyDescent="0.3">
      <c r="A97" s="65" t="s">
        <v>71</v>
      </c>
      <c r="B97" s="65" t="s">
        <v>676</v>
      </c>
      <c r="C97" s="65" t="s">
        <v>135</v>
      </c>
      <c r="D97" s="65">
        <v>6</v>
      </c>
      <c r="E97" s="65">
        <v>800</v>
      </c>
      <c r="F97" s="65">
        <v>400</v>
      </c>
      <c r="G97" s="65">
        <f t="shared" si="14"/>
        <v>4800</v>
      </c>
      <c r="H97" s="65">
        <f t="shared" si="15"/>
        <v>2400</v>
      </c>
      <c r="I97" s="65">
        <f t="shared" si="16"/>
        <v>7200</v>
      </c>
    </row>
    <row r="98" spans="1:9" ht="20.25" customHeight="1" x14ac:dyDescent="0.3">
      <c r="A98" s="65" t="s">
        <v>73</v>
      </c>
      <c r="B98" s="65" t="s">
        <v>677</v>
      </c>
      <c r="C98" s="65" t="s">
        <v>135</v>
      </c>
      <c r="D98" s="65">
        <v>6</v>
      </c>
      <c r="E98" s="65">
        <v>700</v>
      </c>
      <c r="F98" s="65">
        <v>350</v>
      </c>
      <c r="G98" s="65">
        <f t="shared" si="14"/>
        <v>4200</v>
      </c>
      <c r="H98" s="65">
        <f t="shared" si="15"/>
        <v>2100</v>
      </c>
      <c r="I98" s="65">
        <f t="shared" si="16"/>
        <v>6300</v>
      </c>
    </row>
    <row r="99" spans="1:9" ht="20.25" customHeight="1" x14ac:dyDescent="0.3">
      <c r="A99" s="65" t="s">
        <v>75</v>
      </c>
      <c r="B99" s="65" t="s">
        <v>678</v>
      </c>
      <c r="C99" s="65" t="s">
        <v>135</v>
      </c>
      <c r="D99" s="65">
        <v>142</v>
      </c>
      <c r="E99" s="65">
        <v>600</v>
      </c>
      <c r="F99" s="65">
        <v>200</v>
      </c>
      <c r="G99" s="65">
        <f t="shared" si="14"/>
        <v>85200</v>
      </c>
      <c r="H99" s="65">
        <f t="shared" si="15"/>
        <v>28400</v>
      </c>
      <c r="I99" s="65">
        <f t="shared" si="16"/>
        <v>113600</v>
      </c>
    </row>
    <row r="100" spans="1:9" ht="20.25" customHeight="1" x14ac:dyDescent="0.3">
      <c r="A100" s="65" t="s">
        <v>77</v>
      </c>
      <c r="B100" s="65" t="s">
        <v>679</v>
      </c>
      <c r="C100" s="65" t="s">
        <v>135</v>
      </c>
      <c r="D100" s="65">
        <v>66</v>
      </c>
      <c r="E100" s="65">
        <v>500</v>
      </c>
      <c r="F100" s="65">
        <v>100</v>
      </c>
      <c r="G100" s="65">
        <f t="shared" si="14"/>
        <v>33000</v>
      </c>
      <c r="H100" s="65">
        <f t="shared" si="15"/>
        <v>6600</v>
      </c>
      <c r="I100" s="65">
        <f t="shared" si="16"/>
        <v>39600</v>
      </c>
    </row>
    <row r="101" spans="1:9" ht="20.25" customHeight="1" x14ac:dyDescent="0.3">
      <c r="A101" s="65" t="s">
        <v>620</v>
      </c>
      <c r="B101" s="65" t="s">
        <v>680</v>
      </c>
      <c r="C101" s="65" t="s">
        <v>135</v>
      </c>
      <c r="D101" s="65">
        <v>64</v>
      </c>
      <c r="E101" s="65">
        <v>400</v>
      </c>
      <c r="F101" s="65">
        <v>100</v>
      </c>
      <c r="G101" s="65">
        <f t="shared" si="14"/>
        <v>25600</v>
      </c>
      <c r="H101" s="65">
        <f t="shared" si="15"/>
        <v>6400</v>
      </c>
      <c r="I101" s="65">
        <f t="shared" si="16"/>
        <v>32000</v>
      </c>
    </row>
    <row r="102" spans="1:9" ht="20.25" customHeight="1" x14ac:dyDescent="0.3">
      <c r="A102" s="64" t="s">
        <v>238</v>
      </c>
      <c r="B102" s="94" t="s">
        <v>889</v>
      </c>
      <c r="C102" s="78"/>
      <c r="D102" s="65"/>
      <c r="E102" s="65"/>
      <c r="F102" s="65"/>
      <c r="G102" s="65"/>
      <c r="H102" s="65"/>
      <c r="I102" s="65"/>
    </row>
    <row r="103" spans="1:9" ht="187.5" x14ac:dyDescent="0.3">
      <c r="A103" s="65" t="s">
        <v>890</v>
      </c>
      <c r="B103" s="71" t="s">
        <v>1104</v>
      </c>
      <c r="C103" s="65"/>
      <c r="D103" s="65"/>
      <c r="E103" s="65"/>
      <c r="F103" s="65"/>
      <c r="G103" s="65"/>
      <c r="H103" s="65"/>
      <c r="I103" s="65"/>
    </row>
    <row r="104" spans="1:9" x14ac:dyDescent="0.3">
      <c r="A104" s="65"/>
      <c r="B104" s="71" t="s">
        <v>891</v>
      </c>
      <c r="C104" s="65"/>
      <c r="D104" s="65"/>
      <c r="E104" s="65"/>
      <c r="F104" s="65"/>
      <c r="G104" s="65"/>
      <c r="H104" s="65"/>
      <c r="I104" s="65"/>
    </row>
    <row r="105" spans="1:9" x14ac:dyDescent="0.3">
      <c r="A105" s="65" t="s">
        <v>11</v>
      </c>
      <c r="B105" s="71" t="s">
        <v>892</v>
      </c>
      <c r="C105" s="65" t="s">
        <v>135</v>
      </c>
      <c r="D105" s="65">
        <v>2</v>
      </c>
      <c r="E105" s="65"/>
      <c r="F105" s="65">
        <v>2000000</v>
      </c>
      <c r="G105" s="65"/>
      <c r="H105" s="65">
        <f>D105*F105</f>
        <v>4000000</v>
      </c>
      <c r="I105" s="65">
        <f>G105+H105</f>
        <v>4000000</v>
      </c>
    </row>
    <row r="106" spans="1:9" x14ac:dyDescent="0.3">
      <c r="A106" s="65" t="s">
        <v>17</v>
      </c>
      <c r="B106" s="71" t="s">
        <v>893</v>
      </c>
      <c r="C106" s="65" t="s">
        <v>135</v>
      </c>
      <c r="D106" s="65">
        <v>1</v>
      </c>
      <c r="E106" s="65"/>
      <c r="F106" s="65">
        <v>3000000</v>
      </c>
      <c r="G106" s="65"/>
      <c r="H106" s="65">
        <f>D106*F106</f>
        <v>3000000</v>
      </c>
      <c r="I106" s="65">
        <f>G106+H106</f>
        <v>3000000</v>
      </c>
    </row>
    <row r="107" spans="1:9" x14ac:dyDescent="0.3">
      <c r="A107" s="65"/>
      <c r="B107" s="71" t="s">
        <v>894</v>
      </c>
      <c r="C107" s="65"/>
      <c r="D107" s="65"/>
      <c r="E107" s="65"/>
      <c r="F107" s="65"/>
      <c r="G107" s="65"/>
      <c r="H107" s="65"/>
      <c r="I107" s="65"/>
    </row>
    <row r="108" spans="1:9" x14ac:dyDescent="0.3">
      <c r="A108" s="65" t="s">
        <v>11</v>
      </c>
      <c r="B108" s="71" t="s">
        <v>895</v>
      </c>
      <c r="C108" s="65" t="s">
        <v>135</v>
      </c>
      <c r="D108" s="65">
        <v>1</v>
      </c>
      <c r="E108" s="65"/>
      <c r="F108" s="65">
        <v>2200000</v>
      </c>
      <c r="G108" s="65"/>
      <c r="H108" s="65">
        <f>D108*F108</f>
        <v>2200000</v>
      </c>
      <c r="I108" s="65">
        <f>G108+H108</f>
        <v>2200000</v>
      </c>
    </row>
    <row r="109" spans="1:9" x14ac:dyDescent="0.3">
      <c r="A109" s="64" t="s">
        <v>240</v>
      </c>
      <c r="B109" s="93" t="s">
        <v>919</v>
      </c>
      <c r="C109" s="65"/>
      <c r="D109" s="65"/>
      <c r="E109" s="65"/>
      <c r="F109" s="65"/>
      <c r="G109" s="65"/>
      <c r="H109" s="65"/>
      <c r="I109" s="65"/>
    </row>
    <row r="110" spans="1:9" ht="93.75" x14ac:dyDescent="0.3">
      <c r="A110" s="92" t="s">
        <v>896</v>
      </c>
      <c r="B110" s="91" t="s">
        <v>897</v>
      </c>
      <c r="C110" s="90" t="s">
        <v>135</v>
      </c>
      <c r="D110" s="65">
        <v>400</v>
      </c>
      <c r="E110" s="65"/>
      <c r="F110" s="65">
        <v>1888</v>
      </c>
      <c r="G110" s="65"/>
      <c r="H110" s="65">
        <f>D110*F110</f>
        <v>755200</v>
      </c>
      <c r="I110" s="65">
        <f>G110+H110</f>
        <v>755200</v>
      </c>
    </row>
    <row r="111" spans="1:9" ht="78.75" customHeight="1" x14ac:dyDescent="0.3">
      <c r="A111" s="88" t="s">
        <v>898</v>
      </c>
      <c r="B111" s="89" t="s">
        <v>899</v>
      </c>
      <c r="C111" s="88"/>
      <c r="D111" s="65"/>
      <c r="E111" s="65"/>
      <c r="F111" s="65"/>
      <c r="G111" s="65"/>
      <c r="H111" s="65"/>
      <c r="I111" s="65"/>
    </row>
    <row r="112" spans="1:9" x14ac:dyDescent="0.3">
      <c r="A112" s="88" t="s">
        <v>11</v>
      </c>
      <c r="B112" s="88" t="s">
        <v>900</v>
      </c>
      <c r="C112" s="88" t="s">
        <v>99</v>
      </c>
      <c r="D112" s="65">
        <v>2</v>
      </c>
      <c r="E112" s="65"/>
      <c r="F112" s="65">
        <v>10030</v>
      </c>
      <c r="G112" s="65"/>
      <c r="H112" s="65">
        <f>D112*F112</f>
        <v>20060</v>
      </c>
      <c r="I112" s="65">
        <f>G112+H112</f>
        <v>20060</v>
      </c>
    </row>
    <row r="113" spans="1:9" ht="129.75" customHeight="1" x14ac:dyDescent="0.3">
      <c r="A113" s="88" t="s">
        <v>901</v>
      </c>
      <c r="B113" s="89" t="s">
        <v>902</v>
      </c>
      <c r="C113" s="88"/>
      <c r="D113" s="65"/>
      <c r="E113" s="65"/>
      <c r="F113" s="65"/>
      <c r="G113" s="65"/>
      <c r="H113" s="65"/>
      <c r="I113" s="65"/>
    </row>
    <row r="114" spans="1:9" x14ac:dyDescent="0.3">
      <c r="A114" s="88" t="s">
        <v>11</v>
      </c>
      <c r="B114" s="88" t="s">
        <v>903</v>
      </c>
      <c r="C114" s="88" t="s">
        <v>99</v>
      </c>
      <c r="D114" s="65">
        <v>1</v>
      </c>
      <c r="E114" s="65"/>
      <c r="F114" s="65">
        <v>25000</v>
      </c>
      <c r="G114" s="65"/>
      <c r="H114" s="65">
        <f>D114*F114</f>
        <v>25000</v>
      </c>
      <c r="I114" s="65">
        <f>G114+H114</f>
        <v>25000</v>
      </c>
    </row>
    <row r="115" spans="1:9" ht="89.25" customHeight="1" x14ac:dyDescent="0.3">
      <c r="A115" s="88" t="s">
        <v>904</v>
      </c>
      <c r="B115" s="89" t="s">
        <v>905</v>
      </c>
      <c r="C115" s="88"/>
      <c r="D115" s="65"/>
      <c r="E115" s="65"/>
      <c r="F115" s="65"/>
      <c r="G115" s="65"/>
      <c r="H115" s="65"/>
      <c r="I115" s="65"/>
    </row>
    <row r="116" spans="1:9" x14ac:dyDescent="0.3">
      <c r="A116" s="88" t="s">
        <v>11</v>
      </c>
      <c r="B116" s="88" t="s">
        <v>906</v>
      </c>
      <c r="C116" s="88" t="s">
        <v>99</v>
      </c>
      <c r="D116" s="65">
        <v>8</v>
      </c>
      <c r="E116" s="65"/>
      <c r="F116" s="65">
        <v>7500</v>
      </c>
      <c r="G116" s="65"/>
      <c r="H116" s="65">
        <f>D116*F116</f>
        <v>60000</v>
      </c>
      <c r="I116" s="65">
        <f>G116+H116</f>
        <v>60000</v>
      </c>
    </row>
    <row r="117" spans="1:9" ht="75" x14ac:dyDescent="0.3">
      <c r="A117" s="88" t="s">
        <v>907</v>
      </c>
      <c r="B117" s="89" t="s">
        <v>1181</v>
      </c>
      <c r="C117" s="88"/>
      <c r="D117" s="65"/>
      <c r="E117" s="65"/>
      <c r="F117" s="65"/>
      <c r="G117" s="65"/>
      <c r="H117" s="65"/>
      <c r="I117" s="65"/>
    </row>
    <row r="118" spans="1:9" x14ac:dyDescent="0.3">
      <c r="A118" s="88" t="s">
        <v>11</v>
      </c>
      <c r="B118" s="88" t="s">
        <v>908</v>
      </c>
      <c r="C118" s="88" t="s">
        <v>99</v>
      </c>
      <c r="D118" s="65">
        <v>16</v>
      </c>
      <c r="E118" s="65"/>
      <c r="F118" s="65">
        <v>7500</v>
      </c>
      <c r="G118" s="65"/>
      <c r="H118" s="65">
        <f>D118*F118</f>
        <v>120000</v>
      </c>
      <c r="I118" s="65">
        <f>G118+H118</f>
        <v>120000</v>
      </c>
    </row>
    <row r="119" spans="1:9" ht="56.25" x14ac:dyDescent="0.3">
      <c r="A119" s="90" t="s">
        <v>909</v>
      </c>
      <c r="B119" s="89" t="s">
        <v>1180</v>
      </c>
      <c r="C119" s="90"/>
      <c r="D119" s="65"/>
      <c r="E119" s="65"/>
      <c r="F119" s="65"/>
      <c r="G119" s="65"/>
      <c r="H119" s="65"/>
      <c r="I119" s="65"/>
    </row>
    <row r="120" spans="1:9" x14ac:dyDescent="0.3">
      <c r="A120" s="90" t="s">
        <v>11</v>
      </c>
      <c r="B120" s="88" t="s">
        <v>910</v>
      </c>
      <c r="C120" s="90" t="s">
        <v>135</v>
      </c>
      <c r="D120" s="65">
        <v>288</v>
      </c>
      <c r="E120" s="65"/>
      <c r="F120" s="65">
        <v>250</v>
      </c>
      <c r="G120" s="65"/>
      <c r="H120" s="65">
        <f>D120*F120</f>
        <v>72000</v>
      </c>
      <c r="I120" s="65">
        <f>G120+H120</f>
        <v>72000</v>
      </c>
    </row>
    <row r="121" spans="1:9" ht="56.25" x14ac:dyDescent="0.3">
      <c r="A121" s="88" t="s">
        <v>911</v>
      </c>
      <c r="B121" s="89" t="s">
        <v>1179</v>
      </c>
      <c r="C121" s="88"/>
      <c r="D121" s="65"/>
      <c r="E121" s="65"/>
      <c r="F121" s="65"/>
      <c r="G121" s="65"/>
      <c r="H121" s="65"/>
      <c r="I121" s="65"/>
    </row>
    <row r="122" spans="1:9" ht="24.75" customHeight="1" x14ac:dyDescent="0.3">
      <c r="A122" s="88" t="s">
        <v>11</v>
      </c>
      <c r="B122" s="88" t="s">
        <v>912</v>
      </c>
      <c r="C122" s="88" t="s">
        <v>816</v>
      </c>
      <c r="D122" s="65">
        <v>20000</v>
      </c>
      <c r="E122" s="65"/>
      <c r="F122" s="65">
        <v>236</v>
      </c>
      <c r="G122" s="65"/>
      <c r="H122" s="65">
        <f>D122*F122</f>
        <v>4720000</v>
      </c>
      <c r="I122" s="65">
        <f>G122+H122</f>
        <v>4720000</v>
      </c>
    </row>
    <row r="123" spans="1:9" ht="24.75" customHeight="1" x14ac:dyDescent="0.3">
      <c r="A123" s="88" t="s">
        <v>17</v>
      </c>
      <c r="B123" s="88" t="s">
        <v>913</v>
      </c>
      <c r="C123" s="88" t="s">
        <v>816</v>
      </c>
      <c r="D123" s="65">
        <v>1200</v>
      </c>
      <c r="E123" s="65"/>
      <c r="F123" s="65">
        <v>708</v>
      </c>
      <c r="G123" s="65"/>
      <c r="H123" s="65">
        <f>D123*F123</f>
        <v>849600</v>
      </c>
      <c r="I123" s="65">
        <f>G123+H123</f>
        <v>849600</v>
      </c>
    </row>
    <row r="124" spans="1:9" ht="24.75" customHeight="1" x14ac:dyDescent="0.3">
      <c r="A124" s="88" t="s">
        <v>69</v>
      </c>
      <c r="B124" s="88" t="s">
        <v>914</v>
      </c>
      <c r="C124" s="88" t="s">
        <v>816</v>
      </c>
      <c r="D124" s="65">
        <v>1200</v>
      </c>
      <c r="E124" s="65"/>
      <c r="F124" s="65">
        <v>944</v>
      </c>
      <c r="G124" s="65"/>
      <c r="H124" s="65">
        <f>D124*F124</f>
        <v>1132800</v>
      </c>
      <c r="I124" s="65">
        <f>G124+H124</f>
        <v>1132800</v>
      </c>
    </row>
    <row r="125" spans="1:9" x14ac:dyDescent="0.3">
      <c r="A125" s="88"/>
      <c r="B125" s="88"/>
      <c r="C125" s="88"/>
      <c r="D125" s="65"/>
      <c r="E125" s="65"/>
      <c r="F125" s="65"/>
      <c r="G125" s="65"/>
      <c r="H125" s="65"/>
      <c r="I125" s="65"/>
    </row>
    <row r="126" spans="1:9" ht="93" customHeight="1" x14ac:dyDescent="0.3">
      <c r="A126" s="88" t="s">
        <v>915</v>
      </c>
      <c r="B126" s="89" t="s">
        <v>916</v>
      </c>
      <c r="C126" s="88" t="s">
        <v>918</v>
      </c>
      <c r="D126" s="65">
        <v>10</v>
      </c>
      <c r="E126" s="65"/>
      <c r="F126" s="65">
        <v>10000</v>
      </c>
      <c r="G126" s="65"/>
      <c r="H126" s="65">
        <f>D126*F126</f>
        <v>100000</v>
      </c>
      <c r="I126" s="65">
        <f>G126+H126</f>
        <v>100000</v>
      </c>
    </row>
    <row r="127" spans="1:9" ht="75" x14ac:dyDescent="0.3">
      <c r="A127" s="88" t="s">
        <v>917</v>
      </c>
      <c r="B127" s="89" t="s">
        <v>1178</v>
      </c>
      <c r="C127" s="88" t="s">
        <v>816</v>
      </c>
      <c r="D127" s="65">
        <v>800</v>
      </c>
      <c r="E127" s="65"/>
      <c r="F127" s="65">
        <v>944</v>
      </c>
      <c r="G127" s="65"/>
      <c r="H127" s="65">
        <f>D127*F127</f>
        <v>755200</v>
      </c>
      <c r="I127" s="65">
        <f>G127+H127</f>
        <v>755200</v>
      </c>
    </row>
    <row r="128" spans="1:9" x14ac:dyDescent="0.3">
      <c r="A128" s="82" t="s">
        <v>241</v>
      </c>
      <c r="B128" s="86" t="s">
        <v>920</v>
      </c>
      <c r="C128" s="69"/>
      <c r="D128" s="65"/>
      <c r="E128" s="65"/>
      <c r="F128" s="65"/>
      <c r="G128" s="65"/>
      <c r="H128" s="65"/>
      <c r="I128" s="65"/>
    </row>
    <row r="129" spans="1:9" ht="56.25" x14ac:dyDescent="0.3">
      <c r="A129" s="69">
        <v>1</v>
      </c>
      <c r="B129" s="71" t="s">
        <v>921</v>
      </c>
      <c r="C129" s="69" t="s">
        <v>135</v>
      </c>
      <c r="D129" s="65">
        <v>6</v>
      </c>
      <c r="E129" s="65"/>
      <c r="F129" s="65">
        <v>35400</v>
      </c>
      <c r="G129" s="65"/>
      <c r="H129" s="65">
        <f t="shared" ref="H129:H147" si="17">D129*F129</f>
        <v>212400</v>
      </c>
      <c r="I129" s="65">
        <f t="shared" ref="I129:I147" si="18">G129+H129</f>
        <v>212400</v>
      </c>
    </row>
    <row r="130" spans="1:9" ht="56.25" x14ac:dyDescent="0.3">
      <c r="A130" s="69">
        <v>2</v>
      </c>
      <c r="B130" s="73" t="s">
        <v>922</v>
      </c>
      <c r="C130" s="69" t="s">
        <v>124</v>
      </c>
      <c r="D130" s="65">
        <v>4000</v>
      </c>
      <c r="E130" s="65"/>
      <c r="F130" s="65">
        <v>90</v>
      </c>
      <c r="G130" s="65"/>
      <c r="H130" s="65">
        <f t="shared" si="17"/>
        <v>360000</v>
      </c>
      <c r="I130" s="65">
        <f t="shared" si="18"/>
        <v>360000</v>
      </c>
    </row>
    <row r="131" spans="1:9" x14ac:dyDescent="0.3">
      <c r="A131" s="69">
        <v>3</v>
      </c>
      <c r="B131" s="69" t="s">
        <v>923</v>
      </c>
      <c r="C131" s="69" t="s">
        <v>135</v>
      </c>
      <c r="D131" s="65">
        <v>2</v>
      </c>
      <c r="E131" s="65"/>
      <c r="F131" s="65">
        <f>385000+29500</f>
        <v>414500</v>
      </c>
      <c r="G131" s="65"/>
      <c r="H131" s="65">
        <f t="shared" si="17"/>
        <v>829000</v>
      </c>
      <c r="I131" s="65">
        <f t="shared" si="18"/>
        <v>829000</v>
      </c>
    </row>
    <row r="132" spans="1:9" x14ac:dyDescent="0.3">
      <c r="A132" s="69">
        <v>4</v>
      </c>
      <c r="B132" s="69" t="s">
        <v>1106</v>
      </c>
      <c r="C132" s="69" t="s">
        <v>135</v>
      </c>
      <c r="D132" s="65">
        <v>3</v>
      </c>
      <c r="E132" s="65"/>
      <c r="F132" s="65">
        <v>41300</v>
      </c>
      <c r="G132" s="65"/>
      <c r="H132" s="65">
        <f t="shared" si="17"/>
        <v>123900</v>
      </c>
      <c r="I132" s="65">
        <f t="shared" si="18"/>
        <v>123900</v>
      </c>
    </row>
    <row r="133" spans="1:9" x14ac:dyDescent="0.3">
      <c r="A133" s="69">
        <v>5</v>
      </c>
      <c r="B133" s="69" t="s">
        <v>1105</v>
      </c>
      <c r="C133" s="69" t="s">
        <v>135</v>
      </c>
      <c r="D133" s="65">
        <v>3</v>
      </c>
      <c r="E133" s="65"/>
      <c r="F133" s="65">
        <v>41300</v>
      </c>
      <c r="G133" s="65"/>
      <c r="H133" s="65">
        <f t="shared" si="17"/>
        <v>123900</v>
      </c>
      <c r="I133" s="65">
        <f t="shared" si="18"/>
        <v>123900</v>
      </c>
    </row>
    <row r="134" spans="1:9" x14ac:dyDescent="0.3">
      <c r="A134" s="69">
        <v>6</v>
      </c>
      <c r="B134" s="69" t="s">
        <v>1107</v>
      </c>
      <c r="C134" s="69" t="s">
        <v>135</v>
      </c>
      <c r="D134" s="65">
        <v>3</v>
      </c>
      <c r="E134" s="65"/>
      <c r="F134" s="65">
        <v>41300</v>
      </c>
      <c r="G134" s="65"/>
      <c r="H134" s="65">
        <f t="shared" si="17"/>
        <v>123900</v>
      </c>
      <c r="I134" s="65">
        <f t="shared" si="18"/>
        <v>123900</v>
      </c>
    </row>
    <row r="135" spans="1:9" x14ac:dyDescent="0.3">
      <c r="A135" s="69">
        <v>7</v>
      </c>
      <c r="B135" s="69" t="s">
        <v>924</v>
      </c>
      <c r="C135" s="69" t="s">
        <v>135</v>
      </c>
      <c r="D135" s="65">
        <v>3</v>
      </c>
      <c r="E135" s="65"/>
      <c r="F135" s="65">
        <v>45000</v>
      </c>
      <c r="G135" s="65"/>
      <c r="H135" s="65">
        <f t="shared" si="17"/>
        <v>135000</v>
      </c>
      <c r="I135" s="65">
        <f t="shared" si="18"/>
        <v>135000</v>
      </c>
    </row>
    <row r="136" spans="1:9" x14ac:dyDescent="0.3">
      <c r="A136" s="69">
        <v>8</v>
      </c>
      <c r="B136" s="69" t="s">
        <v>925</v>
      </c>
      <c r="C136" s="69" t="s">
        <v>135</v>
      </c>
      <c r="D136" s="65">
        <v>3</v>
      </c>
      <c r="E136" s="65"/>
      <c r="F136" s="65">
        <v>9000</v>
      </c>
      <c r="G136" s="65"/>
      <c r="H136" s="65">
        <f t="shared" si="17"/>
        <v>27000</v>
      </c>
      <c r="I136" s="65">
        <f t="shared" si="18"/>
        <v>27000</v>
      </c>
    </row>
    <row r="137" spans="1:9" x14ac:dyDescent="0.3">
      <c r="A137" s="69">
        <v>9</v>
      </c>
      <c r="B137" s="69" t="s">
        <v>926</v>
      </c>
      <c r="C137" s="69" t="s">
        <v>133</v>
      </c>
      <c r="D137" s="65">
        <v>100</v>
      </c>
      <c r="E137" s="65"/>
      <c r="F137" s="65">
        <v>300</v>
      </c>
      <c r="G137" s="65"/>
      <c r="H137" s="65">
        <f t="shared" si="17"/>
        <v>30000</v>
      </c>
      <c r="I137" s="65">
        <f t="shared" si="18"/>
        <v>30000</v>
      </c>
    </row>
    <row r="138" spans="1:9" x14ac:dyDescent="0.3">
      <c r="A138" s="69">
        <v>10</v>
      </c>
      <c r="B138" s="69" t="s">
        <v>927</v>
      </c>
      <c r="C138" s="69" t="s">
        <v>135</v>
      </c>
      <c r="D138" s="65">
        <v>6</v>
      </c>
      <c r="E138" s="65"/>
      <c r="F138" s="65">
        <v>500</v>
      </c>
      <c r="G138" s="65"/>
      <c r="H138" s="65">
        <f t="shared" si="17"/>
        <v>3000</v>
      </c>
      <c r="I138" s="65">
        <f t="shared" si="18"/>
        <v>3000</v>
      </c>
    </row>
    <row r="139" spans="1:9" x14ac:dyDescent="0.3">
      <c r="A139" s="69">
        <v>11</v>
      </c>
      <c r="B139" s="69" t="s">
        <v>928</v>
      </c>
      <c r="C139" s="69" t="s">
        <v>135</v>
      </c>
      <c r="D139" s="65">
        <v>12</v>
      </c>
      <c r="E139" s="65"/>
      <c r="F139" s="65">
        <v>300</v>
      </c>
      <c r="G139" s="65"/>
      <c r="H139" s="65">
        <f t="shared" si="17"/>
        <v>3600</v>
      </c>
      <c r="I139" s="65">
        <f t="shared" si="18"/>
        <v>3600</v>
      </c>
    </row>
    <row r="140" spans="1:9" x14ac:dyDescent="0.3">
      <c r="A140" s="69">
        <v>12</v>
      </c>
      <c r="B140" s="69" t="s">
        <v>929</v>
      </c>
      <c r="C140" s="69" t="s">
        <v>135</v>
      </c>
      <c r="D140" s="65">
        <v>11</v>
      </c>
      <c r="E140" s="65"/>
      <c r="F140" s="65">
        <v>400</v>
      </c>
      <c r="G140" s="65"/>
      <c r="H140" s="65">
        <f t="shared" si="17"/>
        <v>4400</v>
      </c>
      <c r="I140" s="65">
        <f t="shared" si="18"/>
        <v>4400</v>
      </c>
    </row>
    <row r="141" spans="1:9" x14ac:dyDescent="0.3">
      <c r="A141" s="69">
        <v>13</v>
      </c>
      <c r="B141" s="69" t="s">
        <v>930</v>
      </c>
      <c r="C141" s="69" t="s">
        <v>135</v>
      </c>
      <c r="D141" s="65">
        <v>1</v>
      </c>
      <c r="E141" s="65"/>
      <c r="F141" s="65">
        <v>200000</v>
      </c>
      <c r="G141" s="65"/>
      <c r="H141" s="65">
        <f t="shared" si="17"/>
        <v>200000</v>
      </c>
      <c r="I141" s="65">
        <f t="shared" si="18"/>
        <v>200000</v>
      </c>
    </row>
    <row r="142" spans="1:9" x14ac:dyDescent="0.3">
      <c r="A142" s="69">
        <v>14</v>
      </c>
      <c r="B142" s="69" t="s">
        <v>931</v>
      </c>
      <c r="C142" s="69" t="s">
        <v>135</v>
      </c>
      <c r="D142" s="65">
        <v>1</v>
      </c>
      <c r="E142" s="65"/>
      <c r="F142" s="65">
        <v>50000</v>
      </c>
      <c r="G142" s="65"/>
      <c r="H142" s="65">
        <f t="shared" si="17"/>
        <v>50000</v>
      </c>
      <c r="I142" s="65">
        <f t="shared" si="18"/>
        <v>50000</v>
      </c>
    </row>
    <row r="143" spans="1:9" x14ac:dyDescent="0.3">
      <c r="A143" s="69">
        <v>15</v>
      </c>
      <c r="B143" s="69" t="s">
        <v>932</v>
      </c>
      <c r="C143" s="69" t="s">
        <v>133</v>
      </c>
      <c r="D143" s="65">
        <v>100</v>
      </c>
      <c r="E143" s="65"/>
      <c r="F143" s="65">
        <v>800</v>
      </c>
      <c r="G143" s="65"/>
      <c r="H143" s="65">
        <f t="shared" si="17"/>
        <v>80000</v>
      </c>
      <c r="I143" s="65">
        <f t="shared" si="18"/>
        <v>80000</v>
      </c>
    </row>
    <row r="144" spans="1:9" x14ac:dyDescent="0.3">
      <c r="A144" s="69">
        <v>16</v>
      </c>
      <c r="B144" s="69" t="s">
        <v>1108</v>
      </c>
      <c r="C144" s="69" t="s">
        <v>133</v>
      </c>
      <c r="D144" s="65">
        <v>801</v>
      </c>
      <c r="E144" s="65"/>
      <c r="F144" s="65">
        <v>250</v>
      </c>
      <c r="G144" s="65"/>
      <c r="H144" s="65">
        <f t="shared" si="17"/>
        <v>200250</v>
      </c>
      <c r="I144" s="65">
        <f t="shared" si="18"/>
        <v>200250</v>
      </c>
    </row>
    <row r="145" spans="1:9" x14ac:dyDescent="0.3">
      <c r="A145" s="69">
        <v>17</v>
      </c>
      <c r="B145" s="69" t="s">
        <v>1109</v>
      </c>
      <c r="C145" s="69" t="s">
        <v>135</v>
      </c>
      <c r="D145" s="65">
        <v>30</v>
      </c>
      <c r="E145" s="65"/>
      <c r="F145" s="65">
        <v>236</v>
      </c>
      <c r="G145" s="65"/>
      <c r="H145" s="65">
        <f t="shared" si="17"/>
        <v>7080</v>
      </c>
      <c r="I145" s="65">
        <f t="shared" si="18"/>
        <v>7080</v>
      </c>
    </row>
    <row r="146" spans="1:9" x14ac:dyDescent="0.3">
      <c r="A146" s="69">
        <v>18</v>
      </c>
      <c r="B146" s="69" t="s">
        <v>933</v>
      </c>
      <c r="C146" s="69" t="s">
        <v>135</v>
      </c>
      <c r="D146" s="65">
        <v>6</v>
      </c>
      <c r="E146" s="65"/>
      <c r="F146" s="65">
        <v>2950</v>
      </c>
      <c r="G146" s="65"/>
      <c r="H146" s="65">
        <f t="shared" si="17"/>
        <v>17700</v>
      </c>
      <c r="I146" s="65">
        <f t="shared" si="18"/>
        <v>17700</v>
      </c>
    </row>
    <row r="147" spans="1:9" x14ac:dyDescent="0.3">
      <c r="A147" s="135">
        <v>19</v>
      </c>
      <c r="B147" s="85" t="s">
        <v>934</v>
      </c>
      <c r="C147" s="132" t="s">
        <v>135</v>
      </c>
      <c r="D147" s="131">
        <v>2</v>
      </c>
      <c r="E147" s="131">
        <v>6468500</v>
      </c>
      <c r="F147" s="131">
        <v>98500</v>
      </c>
      <c r="G147" s="131">
        <f>D147*E147</f>
        <v>12937000</v>
      </c>
      <c r="H147" s="131">
        <f t="shared" si="17"/>
        <v>197000</v>
      </c>
      <c r="I147" s="131">
        <f t="shared" si="18"/>
        <v>13134000</v>
      </c>
    </row>
    <row r="148" spans="1:9" ht="93.75" x14ac:dyDescent="0.3">
      <c r="A148" s="135"/>
      <c r="B148" s="71" t="s">
        <v>1177</v>
      </c>
      <c r="C148" s="132"/>
      <c r="D148" s="131"/>
      <c r="E148" s="131"/>
      <c r="F148" s="131"/>
      <c r="G148" s="131"/>
      <c r="H148" s="131"/>
      <c r="I148" s="131"/>
    </row>
    <row r="149" spans="1:9" ht="37.5" x14ac:dyDescent="0.3">
      <c r="A149" s="135"/>
      <c r="B149" s="73" t="s">
        <v>935</v>
      </c>
      <c r="C149" s="132"/>
      <c r="D149" s="131"/>
      <c r="E149" s="131"/>
      <c r="F149" s="131"/>
      <c r="G149" s="131"/>
      <c r="H149" s="131"/>
      <c r="I149" s="131"/>
    </row>
    <row r="150" spans="1:9" ht="75" x14ac:dyDescent="0.3">
      <c r="A150" s="135"/>
      <c r="B150" s="71" t="s">
        <v>936</v>
      </c>
      <c r="C150" s="132"/>
      <c r="D150" s="131"/>
      <c r="E150" s="131"/>
      <c r="F150" s="131"/>
      <c r="G150" s="131"/>
      <c r="H150" s="131"/>
      <c r="I150" s="131"/>
    </row>
    <row r="151" spans="1:9" x14ac:dyDescent="0.3">
      <c r="A151" s="135"/>
      <c r="B151" s="71" t="s">
        <v>937</v>
      </c>
      <c r="C151" s="132"/>
      <c r="D151" s="131"/>
      <c r="E151" s="131"/>
      <c r="F151" s="131"/>
      <c r="G151" s="131"/>
      <c r="H151" s="131"/>
      <c r="I151" s="131"/>
    </row>
    <row r="152" spans="1:9" x14ac:dyDescent="0.3">
      <c r="A152" s="135"/>
      <c r="B152" s="71" t="s">
        <v>938</v>
      </c>
      <c r="C152" s="132"/>
      <c r="D152" s="131"/>
      <c r="E152" s="131"/>
      <c r="F152" s="131"/>
      <c r="G152" s="131"/>
      <c r="H152" s="131"/>
      <c r="I152" s="131"/>
    </row>
    <row r="153" spans="1:9" x14ac:dyDescent="0.3">
      <c r="A153" s="135"/>
      <c r="B153" s="71" t="s">
        <v>939</v>
      </c>
      <c r="C153" s="132"/>
      <c r="D153" s="131"/>
      <c r="E153" s="131"/>
      <c r="F153" s="131"/>
      <c r="G153" s="131"/>
      <c r="H153" s="131"/>
      <c r="I153" s="131"/>
    </row>
    <row r="154" spans="1:9" ht="60.75" customHeight="1" x14ac:dyDescent="0.3">
      <c r="A154" s="135"/>
      <c r="B154" s="71" t="s">
        <v>940</v>
      </c>
      <c r="C154" s="132"/>
      <c r="D154" s="131"/>
      <c r="E154" s="131"/>
      <c r="F154" s="131"/>
      <c r="G154" s="131"/>
      <c r="H154" s="131"/>
      <c r="I154" s="131"/>
    </row>
    <row r="155" spans="1:9" ht="49.5" customHeight="1" x14ac:dyDescent="0.3">
      <c r="A155" s="135"/>
      <c r="B155" s="71" t="s">
        <v>941</v>
      </c>
      <c r="C155" s="132"/>
      <c r="D155" s="131"/>
      <c r="E155" s="131"/>
      <c r="F155" s="131"/>
      <c r="G155" s="131"/>
      <c r="H155" s="131"/>
      <c r="I155" s="131"/>
    </row>
    <row r="156" spans="1:9" x14ac:dyDescent="0.3">
      <c r="A156" s="135"/>
      <c r="B156" s="71" t="s">
        <v>942</v>
      </c>
      <c r="C156" s="132"/>
      <c r="D156" s="131"/>
      <c r="E156" s="131"/>
      <c r="F156" s="131"/>
      <c r="G156" s="131"/>
      <c r="H156" s="131"/>
      <c r="I156" s="131"/>
    </row>
    <row r="157" spans="1:9" x14ac:dyDescent="0.3">
      <c r="A157" s="135"/>
      <c r="B157" s="71" t="s">
        <v>943</v>
      </c>
      <c r="C157" s="132"/>
      <c r="D157" s="131"/>
      <c r="E157" s="131"/>
      <c r="F157" s="131"/>
      <c r="G157" s="131"/>
      <c r="H157" s="131"/>
      <c r="I157" s="131"/>
    </row>
    <row r="158" spans="1:9" x14ac:dyDescent="0.3">
      <c r="A158" s="135"/>
      <c r="B158" s="71" t="s">
        <v>944</v>
      </c>
      <c r="C158" s="132"/>
      <c r="D158" s="131"/>
      <c r="E158" s="131"/>
      <c r="F158" s="131"/>
      <c r="G158" s="131"/>
      <c r="H158" s="131"/>
      <c r="I158" s="131"/>
    </row>
    <row r="159" spans="1:9" x14ac:dyDescent="0.3">
      <c r="A159" s="135"/>
      <c r="B159" s="71" t="s">
        <v>945</v>
      </c>
      <c r="C159" s="132"/>
      <c r="D159" s="131"/>
      <c r="E159" s="131"/>
      <c r="F159" s="131"/>
      <c r="G159" s="131"/>
      <c r="H159" s="131"/>
      <c r="I159" s="131"/>
    </row>
    <row r="160" spans="1:9" ht="56.25" x14ac:dyDescent="0.3">
      <c r="A160" s="135"/>
      <c r="B160" s="71" t="s">
        <v>946</v>
      </c>
      <c r="C160" s="132"/>
      <c r="D160" s="131"/>
      <c r="E160" s="131"/>
      <c r="F160" s="131"/>
      <c r="G160" s="131"/>
      <c r="H160" s="131"/>
      <c r="I160" s="131"/>
    </row>
    <row r="161" spans="1:9" x14ac:dyDescent="0.3">
      <c r="A161" s="135"/>
      <c r="B161" s="71" t="s">
        <v>947</v>
      </c>
      <c r="C161" s="132"/>
      <c r="D161" s="131"/>
      <c r="E161" s="131"/>
      <c r="F161" s="131"/>
      <c r="G161" s="131"/>
      <c r="H161" s="131"/>
      <c r="I161" s="131"/>
    </row>
    <row r="162" spans="1:9" x14ac:dyDescent="0.3">
      <c r="A162" s="135"/>
      <c r="B162" s="71" t="s">
        <v>948</v>
      </c>
      <c r="C162" s="132"/>
      <c r="D162" s="131"/>
      <c r="E162" s="131"/>
      <c r="F162" s="131"/>
      <c r="G162" s="131"/>
      <c r="H162" s="131"/>
      <c r="I162" s="131"/>
    </row>
    <row r="163" spans="1:9" x14ac:dyDescent="0.3">
      <c r="A163" s="135"/>
      <c r="B163" s="71" t="s">
        <v>949</v>
      </c>
      <c r="C163" s="132"/>
      <c r="D163" s="131"/>
      <c r="E163" s="131"/>
      <c r="F163" s="131"/>
      <c r="G163" s="131"/>
      <c r="H163" s="131"/>
      <c r="I163" s="131"/>
    </row>
    <row r="164" spans="1:9" ht="37.5" x14ac:dyDescent="0.3">
      <c r="A164" s="135"/>
      <c r="B164" s="71" t="s">
        <v>950</v>
      </c>
      <c r="C164" s="132"/>
      <c r="D164" s="131"/>
      <c r="E164" s="131"/>
      <c r="F164" s="131"/>
      <c r="G164" s="131"/>
      <c r="H164" s="131"/>
      <c r="I164" s="131"/>
    </row>
    <row r="165" spans="1:9" x14ac:dyDescent="0.3">
      <c r="A165" s="135"/>
      <c r="B165" s="71" t="s">
        <v>951</v>
      </c>
      <c r="C165" s="132"/>
      <c r="D165" s="131"/>
      <c r="E165" s="131"/>
      <c r="F165" s="131"/>
      <c r="G165" s="131"/>
      <c r="H165" s="131"/>
      <c r="I165" s="131"/>
    </row>
    <row r="166" spans="1:9" x14ac:dyDescent="0.3">
      <c r="A166" s="135"/>
      <c r="B166" s="71" t="s">
        <v>952</v>
      </c>
      <c r="C166" s="132"/>
      <c r="D166" s="131"/>
      <c r="E166" s="131"/>
      <c r="F166" s="131"/>
      <c r="G166" s="131"/>
      <c r="H166" s="131"/>
      <c r="I166" s="131"/>
    </row>
    <row r="167" spans="1:9" x14ac:dyDescent="0.3">
      <c r="A167" s="135"/>
      <c r="B167" s="71" t="s">
        <v>953</v>
      </c>
      <c r="C167" s="132"/>
      <c r="D167" s="131"/>
      <c r="E167" s="131"/>
      <c r="F167" s="131"/>
      <c r="G167" s="131"/>
      <c r="H167" s="131"/>
      <c r="I167" s="131"/>
    </row>
    <row r="168" spans="1:9" x14ac:dyDescent="0.3">
      <c r="A168" s="135"/>
      <c r="B168" s="71" t="s">
        <v>954</v>
      </c>
      <c r="C168" s="132"/>
      <c r="D168" s="131"/>
      <c r="E168" s="131"/>
      <c r="F168" s="131"/>
      <c r="G168" s="131"/>
      <c r="H168" s="131"/>
      <c r="I168" s="131"/>
    </row>
    <row r="169" spans="1:9" x14ac:dyDescent="0.3">
      <c r="A169" s="135"/>
      <c r="B169" s="71" t="s">
        <v>955</v>
      </c>
      <c r="C169" s="132"/>
      <c r="D169" s="131"/>
      <c r="E169" s="131"/>
      <c r="F169" s="131"/>
      <c r="G169" s="131"/>
      <c r="H169" s="131"/>
      <c r="I169" s="131"/>
    </row>
    <row r="170" spans="1:9" ht="37.5" x14ac:dyDescent="0.3">
      <c r="A170" s="135"/>
      <c r="B170" s="71" t="s">
        <v>956</v>
      </c>
      <c r="C170" s="132"/>
      <c r="D170" s="131"/>
      <c r="E170" s="131"/>
      <c r="F170" s="131"/>
      <c r="G170" s="131"/>
      <c r="H170" s="131"/>
      <c r="I170" s="131"/>
    </row>
    <row r="171" spans="1:9" x14ac:dyDescent="0.3">
      <c r="A171" s="135"/>
      <c r="B171" s="71" t="s">
        <v>957</v>
      </c>
      <c r="C171" s="132"/>
      <c r="D171" s="131"/>
      <c r="E171" s="131"/>
      <c r="F171" s="131"/>
      <c r="G171" s="131"/>
      <c r="H171" s="131"/>
      <c r="I171" s="131"/>
    </row>
    <row r="172" spans="1:9" x14ac:dyDescent="0.3">
      <c r="A172" s="135"/>
      <c r="B172" s="71" t="s">
        <v>958</v>
      </c>
      <c r="C172" s="132"/>
      <c r="D172" s="131"/>
      <c r="E172" s="131"/>
      <c r="F172" s="131"/>
      <c r="G172" s="131"/>
      <c r="H172" s="131"/>
      <c r="I172" s="131"/>
    </row>
    <row r="173" spans="1:9" x14ac:dyDescent="0.3">
      <c r="A173" s="135"/>
      <c r="B173" s="71" t="s">
        <v>959</v>
      </c>
      <c r="C173" s="132"/>
      <c r="D173" s="131"/>
      <c r="E173" s="131"/>
      <c r="F173" s="131"/>
      <c r="G173" s="131"/>
      <c r="H173" s="131"/>
      <c r="I173" s="131"/>
    </row>
    <row r="174" spans="1:9" ht="37.5" x14ac:dyDescent="0.3">
      <c r="A174" s="135"/>
      <c r="B174" s="71" t="s">
        <v>960</v>
      </c>
      <c r="C174" s="132"/>
      <c r="D174" s="131"/>
      <c r="E174" s="131"/>
      <c r="F174" s="131"/>
      <c r="G174" s="131"/>
      <c r="H174" s="131"/>
      <c r="I174" s="131"/>
    </row>
    <row r="175" spans="1:9" ht="37.5" x14ac:dyDescent="0.3">
      <c r="A175" s="135"/>
      <c r="B175" s="71" t="s">
        <v>961</v>
      </c>
      <c r="C175" s="132"/>
      <c r="D175" s="131"/>
      <c r="E175" s="131"/>
      <c r="F175" s="131"/>
      <c r="G175" s="131"/>
      <c r="H175" s="131"/>
      <c r="I175" s="131"/>
    </row>
    <row r="176" spans="1:9" x14ac:dyDescent="0.3">
      <c r="A176" s="135"/>
      <c r="B176" s="71" t="s">
        <v>962</v>
      </c>
      <c r="C176" s="132"/>
      <c r="D176" s="131"/>
      <c r="E176" s="131"/>
      <c r="F176" s="131"/>
      <c r="G176" s="131"/>
      <c r="H176" s="131"/>
      <c r="I176" s="131"/>
    </row>
    <row r="177" spans="1:9" ht="56.25" x14ac:dyDescent="0.3">
      <c r="A177" s="135"/>
      <c r="B177" s="71" t="s">
        <v>963</v>
      </c>
      <c r="C177" s="132"/>
      <c r="D177" s="131"/>
      <c r="E177" s="131"/>
      <c r="F177" s="131"/>
      <c r="G177" s="131"/>
      <c r="H177" s="131"/>
      <c r="I177" s="131"/>
    </row>
    <row r="178" spans="1:9" x14ac:dyDescent="0.3">
      <c r="A178" s="135"/>
      <c r="B178" s="71" t="s">
        <v>964</v>
      </c>
      <c r="C178" s="132"/>
      <c r="D178" s="131"/>
      <c r="E178" s="131"/>
      <c r="F178" s="131"/>
      <c r="G178" s="131"/>
      <c r="H178" s="131"/>
      <c r="I178" s="131"/>
    </row>
    <row r="179" spans="1:9" x14ac:dyDescent="0.3">
      <c r="A179" s="135"/>
      <c r="B179" s="71" t="s">
        <v>1176</v>
      </c>
      <c r="C179" s="132"/>
      <c r="D179" s="131"/>
      <c r="E179" s="131"/>
      <c r="F179" s="131"/>
      <c r="G179" s="131"/>
      <c r="H179" s="131"/>
      <c r="I179" s="131"/>
    </row>
    <row r="180" spans="1:9" x14ac:dyDescent="0.3">
      <c r="A180" s="135"/>
      <c r="B180" s="71" t="s">
        <v>951</v>
      </c>
      <c r="C180" s="132"/>
      <c r="D180" s="131"/>
      <c r="E180" s="131"/>
      <c r="F180" s="131"/>
      <c r="G180" s="131"/>
      <c r="H180" s="131"/>
      <c r="I180" s="131"/>
    </row>
    <row r="181" spans="1:9" x14ac:dyDescent="0.3">
      <c r="A181" s="135"/>
      <c r="B181" s="71" t="s">
        <v>965</v>
      </c>
      <c r="C181" s="132"/>
      <c r="D181" s="131"/>
      <c r="E181" s="131"/>
      <c r="F181" s="131"/>
      <c r="G181" s="131"/>
      <c r="H181" s="131"/>
      <c r="I181" s="131"/>
    </row>
    <row r="182" spans="1:9" x14ac:dyDescent="0.3">
      <c r="A182" s="135"/>
      <c r="B182" s="71" t="s">
        <v>954</v>
      </c>
      <c r="C182" s="132"/>
      <c r="D182" s="131"/>
      <c r="E182" s="131"/>
      <c r="F182" s="131"/>
      <c r="G182" s="131"/>
      <c r="H182" s="131"/>
      <c r="I182" s="131"/>
    </row>
    <row r="183" spans="1:9" x14ac:dyDescent="0.3">
      <c r="A183" s="135"/>
      <c r="B183" s="71" t="s">
        <v>955</v>
      </c>
      <c r="C183" s="132"/>
      <c r="D183" s="131"/>
      <c r="E183" s="131"/>
      <c r="F183" s="131"/>
      <c r="G183" s="131"/>
      <c r="H183" s="131"/>
      <c r="I183" s="131"/>
    </row>
    <row r="184" spans="1:9" ht="37.5" x14ac:dyDescent="0.3">
      <c r="A184" s="135"/>
      <c r="B184" s="71" t="s">
        <v>956</v>
      </c>
      <c r="C184" s="132"/>
      <c r="D184" s="131"/>
      <c r="E184" s="131"/>
      <c r="F184" s="131"/>
      <c r="G184" s="131"/>
      <c r="H184" s="131"/>
      <c r="I184" s="131"/>
    </row>
    <row r="185" spans="1:9" x14ac:dyDescent="0.3">
      <c r="A185" s="135"/>
      <c r="B185" s="71" t="s">
        <v>957</v>
      </c>
      <c r="C185" s="132"/>
      <c r="D185" s="131"/>
      <c r="E185" s="131"/>
      <c r="F185" s="131"/>
      <c r="G185" s="131"/>
      <c r="H185" s="131"/>
      <c r="I185" s="131"/>
    </row>
    <row r="186" spans="1:9" x14ac:dyDescent="0.3">
      <c r="A186" s="135"/>
      <c r="B186" s="71" t="s">
        <v>966</v>
      </c>
      <c r="C186" s="132"/>
      <c r="D186" s="131"/>
      <c r="E186" s="131"/>
      <c r="F186" s="131"/>
      <c r="G186" s="131"/>
      <c r="H186" s="131"/>
      <c r="I186" s="131"/>
    </row>
    <row r="187" spans="1:9" x14ac:dyDescent="0.3">
      <c r="A187" s="135"/>
      <c r="B187" s="71" t="s">
        <v>959</v>
      </c>
      <c r="C187" s="132"/>
      <c r="D187" s="131"/>
      <c r="E187" s="131"/>
      <c r="F187" s="131"/>
      <c r="G187" s="131"/>
      <c r="H187" s="131"/>
      <c r="I187" s="131"/>
    </row>
    <row r="188" spans="1:9" ht="37.5" x14ac:dyDescent="0.3">
      <c r="A188" s="135"/>
      <c r="B188" s="71" t="s">
        <v>960</v>
      </c>
      <c r="C188" s="132"/>
      <c r="D188" s="131"/>
      <c r="E188" s="131"/>
      <c r="F188" s="131"/>
      <c r="G188" s="131"/>
      <c r="H188" s="131"/>
      <c r="I188" s="131"/>
    </row>
    <row r="189" spans="1:9" ht="37.5" x14ac:dyDescent="0.3">
      <c r="A189" s="135"/>
      <c r="B189" s="73" t="s">
        <v>967</v>
      </c>
      <c r="C189" s="132"/>
      <c r="D189" s="131"/>
      <c r="E189" s="131"/>
      <c r="F189" s="131"/>
      <c r="G189" s="131"/>
      <c r="H189" s="131"/>
      <c r="I189" s="131"/>
    </row>
    <row r="190" spans="1:9" x14ac:dyDescent="0.3">
      <c r="A190" s="135"/>
      <c r="B190" s="80" t="s">
        <v>968</v>
      </c>
      <c r="C190" s="132"/>
      <c r="D190" s="131"/>
      <c r="E190" s="131"/>
      <c r="F190" s="131"/>
      <c r="G190" s="131"/>
      <c r="H190" s="131"/>
      <c r="I190" s="131"/>
    </row>
    <row r="191" spans="1:9" ht="37.5" x14ac:dyDescent="0.3">
      <c r="A191" s="135"/>
      <c r="B191" s="80" t="s">
        <v>969</v>
      </c>
      <c r="C191" s="132"/>
      <c r="D191" s="131"/>
      <c r="E191" s="131"/>
      <c r="F191" s="131"/>
      <c r="G191" s="131"/>
      <c r="H191" s="131"/>
      <c r="I191" s="131"/>
    </row>
    <row r="192" spans="1:9" x14ac:dyDescent="0.3">
      <c r="A192" s="135"/>
      <c r="B192" s="71" t="s">
        <v>970</v>
      </c>
      <c r="C192" s="132"/>
      <c r="D192" s="131"/>
      <c r="E192" s="131"/>
      <c r="F192" s="131"/>
      <c r="G192" s="131"/>
      <c r="H192" s="131"/>
      <c r="I192" s="131"/>
    </row>
    <row r="193" spans="1:9" ht="237" customHeight="1" x14ac:dyDescent="0.3">
      <c r="A193" s="65">
        <v>20</v>
      </c>
      <c r="B193" s="71" t="s">
        <v>971</v>
      </c>
      <c r="C193" s="65"/>
      <c r="D193" s="65"/>
      <c r="E193" s="65"/>
      <c r="F193" s="65"/>
      <c r="G193" s="65"/>
      <c r="H193" s="65"/>
      <c r="I193" s="65"/>
    </row>
    <row r="194" spans="1:9" x14ac:dyDescent="0.3">
      <c r="A194" s="131" t="s">
        <v>11</v>
      </c>
      <c r="B194" s="71" t="s">
        <v>945</v>
      </c>
      <c r="C194" s="131" t="s">
        <v>972</v>
      </c>
      <c r="D194" s="131">
        <v>3</v>
      </c>
      <c r="E194" s="131">
        <v>1248500</v>
      </c>
      <c r="F194" s="131">
        <v>26500</v>
      </c>
      <c r="G194" s="131">
        <f>D194*E194</f>
        <v>3745500</v>
      </c>
      <c r="H194" s="131">
        <f>D194*F194</f>
        <v>79500</v>
      </c>
      <c r="I194" s="131">
        <f>G194+H194</f>
        <v>3825000</v>
      </c>
    </row>
    <row r="195" spans="1:9" ht="56.25" x14ac:dyDescent="0.3">
      <c r="A195" s="131"/>
      <c r="B195" s="71" t="s">
        <v>973</v>
      </c>
      <c r="C195" s="131"/>
      <c r="D195" s="131"/>
      <c r="E195" s="131"/>
      <c r="F195" s="131"/>
      <c r="G195" s="131"/>
      <c r="H195" s="131"/>
      <c r="I195" s="131"/>
    </row>
    <row r="196" spans="1:9" x14ac:dyDescent="0.3">
      <c r="A196" s="131"/>
      <c r="B196" s="71" t="s">
        <v>964</v>
      </c>
      <c r="C196" s="131"/>
      <c r="D196" s="131"/>
      <c r="E196" s="131"/>
      <c r="F196" s="131"/>
      <c r="G196" s="131"/>
      <c r="H196" s="131"/>
      <c r="I196" s="131"/>
    </row>
    <row r="197" spans="1:9" ht="37.5" x14ac:dyDescent="0.3">
      <c r="A197" s="131"/>
      <c r="B197" s="71" t="s">
        <v>974</v>
      </c>
      <c r="C197" s="131"/>
      <c r="D197" s="131"/>
      <c r="E197" s="131"/>
      <c r="F197" s="131"/>
      <c r="G197" s="131"/>
      <c r="H197" s="131"/>
      <c r="I197" s="131"/>
    </row>
    <row r="198" spans="1:9" x14ac:dyDescent="0.3">
      <c r="A198" s="131"/>
      <c r="B198" s="71" t="s">
        <v>975</v>
      </c>
      <c r="C198" s="131"/>
      <c r="D198" s="131"/>
      <c r="E198" s="131"/>
      <c r="F198" s="131"/>
      <c r="G198" s="131"/>
      <c r="H198" s="131"/>
      <c r="I198" s="131"/>
    </row>
    <row r="199" spans="1:9" ht="37.5" x14ac:dyDescent="0.3">
      <c r="A199" s="131"/>
      <c r="B199" s="71" t="s">
        <v>950</v>
      </c>
      <c r="C199" s="131"/>
      <c r="D199" s="131"/>
      <c r="E199" s="131"/>
      <c r="F199" s="131"/>
      <c r="G199" s="131"/>
      <c r="H199" s="131"/>
      <c r="I199" s="131"/>
    </row>
    <row r="200" spans="1:9" x14ac:dyDescent="0.3">
      <c r="A200" s="131"/>
      <c r="B200" s="71" t="s">
        <v>951</v>
      </c>
      <c r="C200" s="131"/>
      <c r="D200" s="131"/>
      <c r="E200" s="131"/>
      <c r="F200" s="131"/>
      <c r="G200" s="131"/>
      <c r="H200" s="131"/>
      <c r="I200" s="131"/>
    </row>
    <row r="201" spans="1:9" x14ac:dyDescent="0.3">
      <c r="A201" s="131"/>
      <c r="B201" s="71" t="s">
        <v>976</v>
      </c>
      <c r="C201" s="131"/>
      <c r="D201" s="131"/>
      <c r="E201" s="131"/>
      <c r="F201" s="131"/>
      <c r="G201" s="131"/>
      <c r="H201" s="131"/>
      <c r="I201" s="131"/>
    </row>
    <row r="202" spans="1:9" x14ac:dyDescent="0.3">
      <c r="A202" s="131"/>
      <c r="B202" s="71" t="s">
        <v>977</v>
      </c>
      <c r="C202" s="131"/>
      <c r="D202" s="131"/>
      <c r="E202" s="131"/>
      <c r="F202" s="131"/>
      <c r="G202" s="131"/>
      <c r="H202" s="131"/>
      <c r="I202" s="131"/>
    </row>
    <row r="203" spans="1:9" x14ac:dyDescent="0.3">
      <c r="A203" s="131"/>
      <c r="B203" s="71" t="s">
        <v>954</v>
      </c>
      <c r="C203" s="131"/>
      <c r="D203" s="131"/>
      <c r="E203" s="131"/>
      <c r="F203" s="131"/>
      <c r="G203" s="131"/>
      <c r="H203" s="131"/>
      <c r="I203" s="131"/>
    </row>
    <row r="204" spans="1:9" x14ac:dyDescent="0.3">
      <c r="A204" s="131"/>
      <c r="B204" s="71" t="s">
        <v>955</v>
      </c>
      <c r="C204" s="131"/>
      <c r="D204" s="131"/>
      <c r="E204" s="131"/>
      <c r="F204" s="131"/>
      <c r="G204" s="131"/>
      <c r="H204" s="131"/>
      <c r="I204" s="131"/>
    </row>
    <row r="205" spans="1:9" x14ac:dyDescent="0.3">
      <c r="A205" s="131"/>
      <c r="B205" s="71" t="s">
        <v>978</v>
      </c>
      <c r="C205" s="131"/>
      <c r="D205" s="131"/>
      <c r="E205" s="131"/>
      <c r="F205" s="131"/>
      <c r="G205" s="131"/>
      <c r="H205" s="131"/>
      <c r="I205" s="131"/>
    </row>
    <row r="206" spans="1:9" x14ac:dyDescent="0.3">
      <c r="A206" s="131"/>
      <c r="B206" s="71" t="s">
        <v>957</v>
      </c>
      <c r="C206" s="131"/>
      <c r="D206" s="131"/>
      <c r="E206" s="131"/>
      <c r="F206" s="131"/>
      <c r="G206" s="131"/>
      <c r="H206" s="131"/>
      <c r="I206" s="131"/>
    </row>
    <row r="207" spans="1:9" x14ac:dyDescent="0.3">
      <c r="A207" s="131"/>
      <c r="B207" s="71" t="s">
        <v>979</v>
      </c>
      <c r="C207" s="131"/>
      <c r="D207" s="131"/>
      <c r="E207" s="131"/>
      <c r="F207" s="131"/>
      <c r="G207" s="131"/>
      <c r="H207" s="131"/>
      <c r="I207" s="131"/>
    </row>
    <row r="208" spans="1:9" x14ac:dyDescent="0.3">
      <c r="A208" s="131"/>
      <c r="B208" s="71" t="s">
        <v>980</v>
      </c>
      <c r="C208" s="131"/>
      <c r="D208" s="131"/>
      <c r="E208" s="131"/>
      <c r="F208" s="131"/>
      <c r="G208" s="131"/>
      <c r="H208" s="131"/>
      <c r="I208" s="131"/>
    </row>
    <row r="209" spans="1:13" ht="37.5" x14ac:dyDescent="0.3">
      <c r="A209" s="131"/>
      <c r="B209" s="71" t="s">
        <v>981</v>
      </c>
      <c r="C209" s="131"/>
      <c r="D209" s="131"/>
      <c r="E209" s="131"/>
      <c r="F209" s="131"/>
      <c r="G209" s="131"/>
      <c r="H209" s="131"/>
      <c r="I209" s="131"/>
    </row>
    <row r="210" spans="1:13" x14ac:dyDescent="0.3">
      <c r="A210" s="131"/>
      <c r="B210" s="71" t="s">
        <v>982</v>
      </c>
      <c r="C210" s="131"/>
      <c r="D210" s="131"/>
      <c r="E210" s="131"/>
      <c r="F210" s="131"/>
      <c r="G210" s="131"/>
      <c r="H210" s="131"/>
      <c r="I210" s="131"/>
    </row>
    <row r="211" spans="1:13" x14ac:dyDescent="0.3">
      <c r="A211" s="131"/>
      <c r="B211" s="71" t="s">
        <v>983</v>
      </c>
      <c r="C211" s="131"/>
      <c r="D211" s="131"/>
      <c r="E211" s="131"/>
      <c r="F211" s="131"/>
      <c r="G211" s="131"/>
      <c r="H211" s="131"/>
      <c r="I211" s="131"/>
    </row>
    <row r="212" spans="1:13" x14ac:dyDescent="0.3">
      <c r="A212" s="131"/>
      <c r="B212" s="71" t="s">
        <v>984</v>
      </c>
      <c r="C212" s="131"/>
      <c r="D212" s="131"/>
      <c r="E212" s="131"/>
      <c r="F212" s="131"/>
      <c r="G212" s="131"/>
      <c r="H212" s="131"/>
      <c r="I212" s="131"/>
    </row>
    <row r="213" spans="1:13" x14ac:dyDescent="0.3">
      <c r="A213" s="131"/>
      <c r="B213" s="71" t="s">
        <v>985</v>
      </c>
      <c r="C213" s="131"/>
      <c r="D213" s="131"/>
      <c r="E213" s="131"/>
      <c r="F213" s="131"/>
      <c r="G213" s="131"/>
      <c r="H213" s="131"/>
      <c r="I213" s="131"/>
    </row>
    <row r="214" spans="1:13" x14ac:dyDescent="0.3">
      <c r="A214" s="131"/>
      <c r="B214" s="71" t="s">
        <v>986</v>
      </c>
      <c r="C214" s="131"/>
      <c r="D214" s="131"/>
      <c r="E214" s="131"/>
      <c r="F214" s="131"/>
      <c r="G214" s="131"/>
      <c r="H214" s="131"/>
      <c r="I214" s="131"/>
    </row>
    <row r="215" spans="1:13" x14ac:dyDescent="0.3">
      <c r="A215" s="131"/>
      <c r="B215" s="71" t="s">
        <v>987</v>
      </c>
      <c r="C215" s="131"/>
      <c r="D215" s="131"/>
      <c r="E215" s="131"/>
      <c r="F215" s="131"/>
      <c r="G215" s="131"/>
      <c r="H215" s="131"/>
      <c r="I215" s="131"/>
    </row>
    <row r="216" spans="1:13" ht="113.25" customHeight="1" x14ac:dyDescent="0.3">
      <c r="A216" s="69">
        <v>21</v>
      </c>
      <c r="B216" s="73" t="s">
        <v>988</v>
      </c>
      <c r="C216" s="70" t="s">
        <v>816</v>
      </c>
      <c r="D216" s="65">
        <v>7000</v>
      </c>
      <c r="E216" s="65"/>
      <c r="F216" s="65">
        <v>1888</v>
      </c>
      <c r="G216" s="65"/>
      <c r="H216" s="65">
        <f>D216*F216</f>
        <v>13216000</v>
      </c>
      <c r="I216" s="65">
        <f>G216+H216</f>
        <v>13216000</v>
      </c>
    </row>
    <row r="217" spans="1:13" ht="37.5" x14ac:dyDescent="0.3">
      <c r="A217" s="69">
        <v>22</v>
      </c>
      <c r="B217" s="73" t="s">
        <v>989</v>
      </c>
      <c r="C217" s="70" t="s">
        <v>135</v>
      </c>
      <c r="D217" s="65">
        <v>8</v>
      </c>
      <c r="E217" s="65"/>
      <c r="F217" s="65">
        <v>59000</v>
      </c>
      <c r="G217" s="65"/>
      <c r="H217" s="65">
        <f>D217*F217</f>
        <v>472000</v>
      </c>
      <c r="I217" s="65">
        <f>G217+H217</f>
        <v>472000</v>
      </c>
    </row>
    <row r="218" spans="1:13" ht="37.5" x14ac:dyDescent="0.3">
      <c r="A218" s="69">
        <v>23</v>
      </c>
      <c r="B218" s="73" t="s">
        <v>990</v>
      </c>
      <c r="C218" s="70" t="s">
        <v>135</v>
      </c>
      <c r="D218" s="65">
        <v>20</v>
      </c>
      <c r="E218" s="65"/>
      <c r="F218" s="65">
        <v>64900</v>
      </c>
      <c r="G218" s="65"/>
      <c r="H218" s="65">
        <f>D218*F218</f>
        <v>1298000</v>
      </c>
      <c r="I218" s="65">
        <f>G218+H218</f>
        <v>1298000</v>
      </c>
    </row>
    <row r="219" spans="1:13" ht="37.5" x14ac:dyDescent="0.3">
      <c r="A219" s="69">
        <v>24</v>
      </c>
      <c r="B219" s="73" t="s">
        <v>991</v>
      </c>
      <c r="C219" s="70" t="s">
        <v>135</v>
      </c>
      <c r="D219" s="65">
        <v>24</v>
      </c>
      <c r="E219" s="65"/>
      <c r="F219" s="65">
        <v>45000</v>
      </c>
      <c r="G219" s="65"/>
      <c r="H219" s="65">
        <f>D219*F219</f>
        <v>1080000</v>
      </c>
      <c r="I219" s="65">
        <f>G219+H219</f>
        <v>1080000</v>
      </c>
    </row>
    <row r="220" spans="1:13" x14ac:dyDescent="0.3">
      <c r="A220" s="82" t="s">
        <v>243</v>
      </c>
      <c r="B220" s="83" t="s">
        <v>992</v>
      </c>
      <c r="C220" s="82"/>
      <c r="D220" s="65"/>
      <c r="E220" s="65"/>
      <c r="F220" s="65"/>
      <c r="G220" s="65"/>
      <c r="H220" s="65"/>
      <c r="I220" s="65"/>
    </row>
    <row r="221" spans="1:13" ht="93.75" x14ac:dyDescent="0.3">
      <c r="A221" s="69">
        <v>25</v>
      </c>
      <c r="B221" s="73" t="s">
        <v>993</v>
      </c>
      <c r="C221" s="79" t="s">
        <v>135</v>
      </c>
      <c r="D221" s="65">
        <v>6</v>
      </c>
      <c r="E221" s="65">
        <v>4685800</v>
      </c>
      <c r="F221" s="65">
        <v>52000</v>
      </c>
      <c r="G221" s="65">
        <f>D221*E221</f>
        <v>28114800</v>
      </c>
      <c r="H221" s="65">
        <f t="shared" ref="H221:H229" si="19">D221*F221</f>
        <v>312000</v>
      </c>
      <c r="I221" s="65">
        <f t="shared" ref="I221:I229" si="20">G221+H221</f>
        <v>28426800</v>
      </c>
      <c r="M221" s="87"/>
    </row>
    <row r="222" spans="1:13" ht="93.75" x14ac:dyDescent="0.3">
      <c r="A222" s="69">
        <v>26</v>
      </c>
      <c r="B222" s="73" t="s">
        <v>994</v>
      </c>
      <c r="C222" s="79" t="s">
        <v>135</v>
      </c>
      <c r="D222" s="65">
        <v>1</v>
      </c>
      <c r="E222" s="65">
        <v>1665000</v>
      </c>
      <c r="F222" s="65">
        <v>22500</v>
      </c>
      <c r="G222" s="65">
        <f>D222*E222</f>
        <v>1665000</v>
      </c>
      <c r="H222" s="65">
        <f t="shared" si="19"/>
        <v>22500</v>
      </c>
      <c r="I222" s="65">
        <f t="shared" si="20"/>
        <v>1687500</v>
      </c>
    </row>
    <row r="223" spans="1:13" ht="93.75" x14ac:dyDescent="0.3">
      <c r="A223" s="76">
        <v>27</v>
      </c>
      <c r="B223" s="75" t="s">
        <v>995</v>
      </c>
      <c r="C223" s="76" t="s">
        <v>133</v>
      </c>
      <c r="D223" s="65">
        <v>80</v>
      </c>
      <c r="E223" s="65"/>
      <c r="F223" s="65">
        <v>46000</v>
      </c>
      <c r="G223" s="65"/>
      <c r="H223" s="65">
        <f t="shared" si="19"/>
        <v>3680000</v>
      </c>
      <c r="I223" s="65">
        <f t="shared" si="20"/>
        <v>3680000</v>
      </c>
    </row>
    <row r="224" spans="1:13" x14ac:dyDescent="0.3">
      <c r="A224" s="76">
        <v>28</v>
      </c>
      <c r="B224" s="75" t="s">
        <v>996</v>
      </c>
      <c r="C224" s="76" t="s">
        <v>997</v>
      </c>
      <c r="D224" s="65">
        <v>3</v>
      </c>
      <c r="E224" s="65"/>
      <c r="F224" s="65">
        <v>20000</v>
      </c>
      <c r="G224" s="65"/>
      <c r="H224" s="65">
        <f t="shared" si="19"/>
        <v>60000</v>
      </c>
      <c r="I224" s="65">
        <f t="shared" si="20"/>
        <v>60000</v>
      </c>
    </row>
    <row r="225" spans="1:9" x14ac:dyDescent="0.3">
      <c r="A225" s="76">
        <v>29</v>
      </c>
      <c r="B225" s="75" t="s">
        <v>998</v>
      </c>
      <c r="C225" s="76" t="s">
        <v>997</v>
      </c>
      <c r="D225" s="65">
        <v>3</v>
      </c>
      <c r="E225" s="65"/>
      <c r="F225" s="65">
        <v>25000</v>
      </c>
      <c r="G225" s="65"/>
      <c r="H225" s="65">
        <f t="shared" si="19"/>
        <v>75000</v>
      </c>
      <c r="I225" s="65">
        <f t="shared" si="20"/>
        <v>75000</v>
      </c>
    </row>
    <row r="226" spans="1:9" x14ac:dyDescent="0.3">
      <c r="A226" s="76">
        <v>30</v>
      </c>
      <c r="B226" s="75" t="s">
        <v>999</v>
      </c>
      <c r="C226" s="76" t="s">
        <v>997</v>
      </c>
      <c r="D226" s="65">
        <v>3</v>
      </c>
      <c r="E226" s="65"/>
      <c r="F226" s="65">
        <v>30000</v>
      </c>
      <c r="G226" s="65"/>
      <c r="H226" s="65">
        <f t="shared" si="19"/>
        <v>90000</v>
      </c>
      <c r="I226" s="65">
        <f t="shared" si="20"/>
        <v>90000</v>
      </c>
    </row>
    <row r="227" spans="1:9" x14ac:dyDescent="0.3">
      <c r="A227" s="76">
        <v>31</v>
      </c>
      <c r="B227" s="75" t="s">
        <v>1000</v>
      </c>
      <c r="C227" s="76" t="s">
        <v>997</v>
      </c>
      <c r="D227" s="65">
        <v>3</v>
      </c>
      <c r="E227" s="65"/>
      <c r="F227" s="65">
        <v>35000</v>
      </c>
      <c r="G227" s="65"/>
      <c r="H227" s="65">
        <f t="shared" si="19"/>
        <v>105000</v>
      </c>
      <c r="I227" s="65">
        <f t="shared" si="20"/>
        <v>105000</v>
      </c>
    </row>
    <row r="228" spans="1:9" x14ac:dyDescent="0.3">
      <c r="A228" s="76">
        <v>32</v>
      </c>
      <c r="B228" s="75" t="s">
        <v>1001</v>
      </c>
      <c r="C228" s="76" t="s">
        <v>997</v>
      </c>
      <c r="D228" s="65">
        <v>3</v>
      </c>
      <c r="E228" s="65"/>
      <c r="F228" s="65">
        <v>45000</v>
      </c>
      <c r="G228" s="65"/>
      <c r="H228" s="65">
        <f t="shared" si="19"/>
        <v>135000</v>
      </c>
      <c r="I228" s="65">
        <f t="shared" si="20"/>
        <v>135000</v>
      </c>
    </row>
    <row r="229" spans="1:9" ht="37.5" x14ac:dyDescent="0.3">
      <c r="A229" s="69">
        <v>33</v>
      </c>
      <c r="B229" s="75" t="s">
        <v>1002</v>
      </c>
      <c r="C229" s="69" t="s">
        <v>135</v>
      </c>
      <c r="D229" s="65">
        <v>6</v>
      </c>
      <c r="E229" s="65"/>
      <c r="F229" s="65">
        <v>120000</v>
      </c>
      <c r="G229" s="65"/>
      <c r="H229" s="65">
        <f t="shared" si="19"/>
        <v>720000</v>
      </c>
      <c r="I229" s="65">
        <f t="shared" si="20"/>
        <v>720000</v>
      </c>
    </row>
    <row r="230" spans="1:9" x14ac:dyDescent="0.3">
      <c r="A230" s="82" t="s">
        <v>1085</v>
      </c>
      <c r="B230" s="83" t="s">
        <v>630</v>
      </c>
      <c r="C230" s="69"/>
      <c r="D230" s="65"/>
      <c r="E230" s="65"/>
      <c r="F230" s="65"/>
      <c r="G230" s="65"/>
      <c r="H230" s="65"/>
      <c r="I230" s="65"/>
    </row>
    <row r="231" spans="1:9" x14ac:dyDescent="0.3">
      <c r="A231" s="135">
        <v>34</v>
      </c>
      <c r="B231" s="83" t="s">
        <v>1003</v>
      </c>
      <c r="C231" s="135" t="s">
        <v>135</v>
      </c>
      <c r="D231" s="131">
        <v>3</v>
      </c>
      <c r="E231" s="131">
        <v>7123500</v>
      </c>
      <c r="F231" s="131">
        <v>55000</v>
      </c>
      <c r="G231" s="131">
        <f>D231*E231</f>
        <v>21370500</v>
      </c>
      <c r="H231" s="131">
        <f>D231*F231</f>
        <v>165000</v>
      </c>
      <c r="I231" s="131">
        <f>G231+H231</f>
        <v>21535500</v>
      </c>
    </row>
    <row r="232" spans="1:9" x14ac:dyDescent="0.3">
      <c r="A232" s="135"/>
      <c r="B232" s="73" t="s">
        <v>1110</v>
      </c>
      <c r="C232" s="135"/>
      <c r="D232" s="131"/>
      <c r="E232" s="131"/>
      <c r="F232" s="131"/>
      <c r="G232" s="131"/>
      <c r="H232" s="131"/>
      <c r="I232" s="131"/>
    </row>
    <row r="233" spans="1:9" ht="37.5" x14ac:dyDescent="0.3">
      <c r="A233" s="135"/>
      <c r="B233" s="73" t="s">
        <v>1004</v>
      </c>
      <c r="C233" s="135"/>
      <c r="D233" s="131"/>
      <c r="E233" s="131"/>
      <c r="F233" s="131"/>
      <c r="G233" s="131"/>
      <c r="H233" s="131"/>
      <c r="I233" s="131"/>
    </row>
    <row r="234" spans="1:9" x14ac:dyDescent="0.3">
      <c r="A234" s="135"/>
      <c r="B234" s="73" t="s">
        <v>632</v>
      </c>
      <c r="C234" s="135"/>
      <c r="D234" s="131"/>
      <c r="E234" s="131"/>
      <c r="F234" s="131"/>
      <c r="G234" s="131"/>
      <c r="H234" s="131"/>
      <c r="I234" s="131"/>
    </row>
    <row r="235" spans="1:9" x14ac:dyDescent="0.3">
      <c r="A235" s="135"/>
      <c r="B235" s="73" t="s">
        <v>633</v>
      </c>
      <c r="C235" s="135"/>
      <c r="D235" s="131"/>
      <c r="E235" s="131"/>
      <c r="F235" s="131"/>
      <c r="G235" s="131"/>
      <c r="H235" s="131"/>
      <c r="I235" s="131"/>
    </row>
    <row r="236" spans="1:9" x14ac:dyDescent="0.3">
      <c r="A236" s="135"/>
      <c r="B236" s="73" t="s">
        <v>1005</v>
      </c>
      <c r="C236" s="135"/>
      <c r="D236" s="131"/>
      <c r="E236" s="131"/>
      <c r="F236" s="131"/>
      <c r="G236" s="131"/>
      <c r="H236" s="131"/>
      <c r="I236" s="131"/>
    </row>
    <row r="237" spans="1:9" x14ac:dyDescent="0.3">
      <c r="A237" s="135"/>
      <c r="B237" s="73" t="s">
        <v>1006</v>
      </c>
      <c r="C237" s="135"/>
      <c r="D237" s="131"/>
      <c r="E237" s="131"/>
      <c r="F237" s="131"/>
      <c r="G237" s="131"/>
      <c r="H237" s="131"/>
      <c r="I237" s="131"/>
    </row>
    <row r="238" spans="1:9" x14ac:dyDescent="0.3">
      <c r="A238" s="135"/>
      <c r="B238" s="73" t="s">
        <v>634</v>
      </c>
      <c r="C238" s="135"/>
      <c r="D238" s="131"/>
      <c r="E238" s="131"/>
      <c r="F238" s="131"/>
      <c r="G238" s="131"/>
      <c r="H238" s="131"/>
      <c r="I238" s="131"/>
    </row>
    <row r="239" spans="1:9" x14ac:dyDescent="0.3">
      <c r="A239" s="135"/>
      <c r="B239" s="73" t="s">
        <v>1007</v>
      </c>
      <c r="C239" s="135"/>
      <c r="D239" s="131"/>
      <c r="E239" s="131"/>
      <c r="F239" s="131"/>
      <c r="G239" s="131"/>
      <c r="H239" s="131"/>
      <c r="I239" s="131"/>
    </row>
    <row r="240" spans="1:9" x14ac:dyDescent="0.3">
      <c r="A240" s="135"/>
      <c r="B240" s="73" t="s">
        <v>1111</v>
      </c>
      <c r="C240" s="135"/>
      <c r="D240" s="131"/>
      <c r="E240" s="131"/>
      <c r="F240" s="131"/>
      <c r="G240" s="131"/>
      <c r="H240" s="131"/>
      <c r="I240" s="131"/>
    </row>
    <row r="241" spans="1:9" ht="37.5" x14ac:dyDescent="0.3">
      <c r="A241" s="135"/>
      <c r="B241" s="73" t="s">
        <v>1004</v>
      </c>
      <c r="C241" s="135"/>
      <c r="D241" s="131"/>
      <c r="E241" s="131"/>
      <c r="F241" s="131"/>
      <c r="G241" s="131"/>
      <c r="H241" s="131"/>
      <c r="I241" s="131"/>
    </row>
    <row r="242" spans="1:9" x14ac:dyDescent="0.3">
      <c r="A242" s="135"/>
      <c r="B242" s="73" t="s">
        <v>632</v>
      </c>
      <c r="C242" s="135"/>
      <c r="D242" s="131"/>
      <c r="E242" s="131"/>
      <c r="F242" s="131"/>
      <c r="G242" s="131"/>
      <c r="H242" s="131"/>
      <c r="I242" s="131"/>
    </row>
    <row r="243" spans="1:9" x14ac:dyDescent="0.3">
      <c r="A243" s="135"/>
      <c r="B243" s="73" t="s">
        <v>633</v>
      </c>
      <c r="C243" s="135"/>
      <c r="D243" s="131"/>
      <c r="E243" s="131"/>
      <c r="F243" s="131"/>
      <c r="G243" s="131"/>
      <c r="H243" s="131"/>
      <c r="I243" s="131"/>
    </row>
    <row r="244" spans="1:9" ht="18" customHeight="1" x14ac:dyDescent="0.3">
      <c r="A244" s="135"/>
      <c r="B244" s="73" t="s">
        <v>1005</v>
      </c>
      <c r="C244" s="135"/>
      <c r="D244" s="131"/>
      <c r="E244" s="131"/>
      <c r="F244" s="131"/>
      <c r="G244" s="131"/>
      <c r="H244" s="131"/>
      <c r="I244" s="131"/>
    </row>
    <row r="245" spans="1:9" x14ac:dyDescent="0.3">
      <c r="A245" s="135"/>
      <c r="B245" s="73" t="s">
        <v>1006</v>
      </c>
      <c r="C245" s="135"/>
      <c r="D245" s="131"/>
      <c r="E245" s="131"/>
      <c r="F245" s="131"/>
      <c r="G245" s="131"/>
      <c r="H245" s="131"/>
      <c r="I245" s="131"/>
    </row>
    <row r="246" spans="1:9" x14ac:dyDescent="0.3">
      <c r="A246" s="135"/>
      <c r="B246" s="73" t="s">
        <v>634</v>
      </c>
      <c r="C246" s="135"/>
      <c r="D246" s="131"/>
      <c r="E246" s="131"/>
      <c r="F246" s="131"/>
      <c r="G246" s="131"/>
      <c r="H246" s="131"/>
      <c r="I246" s="131"/>
    </row>
    <row r="247" spans="1:9" x14ac:dyDescent="0.3">
      <c r="A247" s="135"/>
      <c r="B247" s="73" t="s">
        <v>1007</v>
      </c>
      <c r="C247" s="135"/>
      <c r="D247" s="131"/>
      <c r="E247" s="131"/>
      <c r="F247" s="131"/>
      <c r="G247" s="131"/>
      <c r="H247" s="131"/>
      <c r="I247" s="131"/>
    </row>
    <row r="248" spans="1:9" x14ac:dyDescent="0.3">
      <c r="A248" s="135"/>
      <c r="B248" s="73" t="s">
        <v>1008</v>
      </c>
      <c r="C248" s="135"/>
      <c r="D248" s="131"/>
      <c r="E248" s="131"/>
      <c r="F248" s="131"/>
      <c r="G248" s="131"/>
      <c r="H248" s="131"/>
      <c r="I248" s="131"/>
    </row>
    <row r="249" spans="1:9" x14ac:dyDescent="0.3">
      <c r="A249" s="135"/>
      <c r="B249" s="73" t="s">
        <v>631</v>
      </c>
      <c r="C249" s="135"/>
      <c r="D249" s="131"/>
      <c r="E249" s="131"/>
      <c r="F249" s="131"/>
      <c r="G249" s="131"/>
      <c r="H249" s="131"/>
      <c r="I249" s="131"/>
    </row>
    <row r="250" spans="1:9" ht="37.5" x14ac:dyDescent="0.3">
      <c r="A250" s="135"/>
      <c r="B250" s="73" t="s">
        <v>1004</v>
      </c>
      <c r="C250" s="135"/>
      <c r="D250" s="131"/>
      <c r="E250" s="131"/>
      <c r="F250" s="131"/>
      <c r="G250" s="131"/>
      <c r="H250" s="131"/>
      <c r="I250" s="131"/>
    </row>
    <row r="251" spans="1:9" x14ac:dyDescent="0.3">
      <c r="A251" s="135"/>
      <c r="B251" s="73" t="s">
        <v>632</v>
      </c>
      <c r="C251" s="135"/>
      <c r="D251" s="131"/>
      <c r="E251" s="131"/>
      <c r="F251" s="131"/>
      <c r="G251" s="131"/>
      <c r="H251" s="131"/>
      <c r="I251" s="131"/>
    </row>
    <row r="252" spans="1:9" x14ac:dyDescent="0.3">
      <c r="A252" s="135"/>
      <c r="B252" s="73" t="s">
        <v>633</v>
      </c>
      <c r="C252" s="135"/>
      <c r="D252" s="131"/>
      <c r="E252" s="131"/>
      <c r="F252" s="131"/>
      <c r="G252" s="131"/>
      <c r="H252" s="131"/>
      <c r="I252" s="131"/>
    </row>
    <row r="253" spans="1:9" ht="18.75" customHeight="1" x14ac:dyDescent="0.3">
      <c r="A253" s="135"/>
      <c r="B253" s="73" t="s">
        <v>1005</v>
      </c>
      <c r="C253" s="135"/>
      <c r="D253" s="131"/>
      <c r="E253" s="131"/>
      <c r="F253" s="131"/>
      <c r="G253" s="131"/>
      <c r="H253" s="131"/>
      <c r="I253" s="131"/>
    </row>
    <row r="254" spans="1:9" x14ac:dyDescent="0.3">
      <c r="A254" s="135"/>
      <c r="B254" s="73" t="s">
        <v>1006</v>
      </c>
      <c r="C254" s="135"/>
      <c r="D254" s="131"/>
      <c r="E254" s="131"/>
      <c r="F254" s="131"/>
      <c r="G254" s="131"/>
      <c r="H254" s="131"/>
      <c r="I254" s="131"/>
    </row>
    <row r="255" spans="1:9" x14ac:dyDescent="0.3">
      <c r="A255" s="135"/>
      <c r="B255" s="73" t="s">
        <v>634</v>
      </c>
      <c r="C255" s="135"/>
      <c r="D255" s="131"/>
      <c r="E255" s="131"/>
      <c r="F255" s="131"/>
      <c r="G255" s="131"/>
      <c r="H255" s="131"/>
      <c r="I255" s="131"/>
    </row>
    <row r="256" spans="1:9" x14ac:dyDescent="0.3">
      <c r="A256" s="135"/>
      <c r="B256" s="73" t="s">
        <v>1007</v>
      </c>
      <c r="C256" s="135"/>
      <c r="D256" s="131"/>
      <c r="E256" s="131"/>
      <c r="F256" s="131"/>
      <c r="G256" s="131"/>
      <c r="H256" s="131"/>
      <c r="I256" s="131"/>
    </row>
    <row r="257" spans="1:9" x14ac:dyDescent="0.3">
      <c r="A257" s="135"/>
      <c r="B257" s="73" t="s">
        <v>1112</v>
      </c>
      <c r="C257" s="135"/>
      <c r="D257" s="131"/>
      <c r="E257" s="131"/>
      <c r="F257" s="131"/>
      <c r="G257" s="131"/>
      <c r="H257" s="131"/>
      <c r="I257" s="131"/>
    </row>
    <row r="258" spans="1:9" ht="37.5" x14ac:dyDescent="0.3">
      <c r="A258" s="135"/>
      <c r="B258" s="73" t="s">
        <v>1004</v>
      </c>
      <c r="C258" s="135"/>
      <c r="D258" s="131"/>
      <c r="E258" s="131"/>
      <c r="F258" s="131"/>
      <c r="G258" s="131"/>
      <c r="H258" s="131"/>
      <c r="I258" s="131"/>
    </row>
    <row r="259" spans="1:9" x14ac:dyDescent="0.3">
      <c r="A259" s="135"/>
      <c r="B259" s="73" t="s">
        <v>632</v>
      </c>
      <c r="C259" s="135"/>
      <c r="D259" s="131"/>
      <c r="E259" s="131"/>
      <c r="F259" s="131"/>
      <c r="G259" s="131"/>
      <c r="H259" s="131"/>
      <c r="I259" s="131"/>
    </row>
    <row r="260" spans="1:9" x14ac:dyDescent="0.3">
      <c r="A260" s="135"/>
      <c r="B260" s="73" t="s">
        <v>633</v>
      </c>
      <c r="C260" s="135"/>
      <c r="D260" s="131"/>
      <c r="E260" s="131"/>
      <c r="F260" s="131"/>
      <c r="G260" s="131"/>
      <c r="H260" s="131"/>
      <c r="I260" s="131"/>
    </row>
    <row r="261" spans="1:9" ht="18.75" customHeight="1" x14ac:dyDescent="0.3">
      <c r="A261" s="135"/>
      <c r="B261" s="73" t="s">
        <v>1005</v>
      </c>
      <c r="C261" s="135"/>
      <c r="D261" s="131"/>
      <c r="E261" s="131"/>
      <c r="F261" s="131"/>
      <c r="G261" s="131"/>
      <c r="H261" s="131"/>
      <c r="I261" s="131"/>
    </row>
    <row r="262" spans="1:9" x14ac:dyDescent="0.3">
      <c r="A262" s="135"/>
      <c r="B262" s="73" t="s">
        <v>1006</v>
      </c>
      <c r="C262" s="135"/>
      <c r="D262" s="131"/>
      <c r="E262" s="131"/>
      <c r="F262" s="131"/>
      <c r="G262" s="131"/>
      <c r="H262" s="131"/>
      <c r="I262" s="131"/>
    </row>
    <row r="263" spans="1:9" x14ac:dyDescent="0.3">
      <c r="A263" s="135"/>
      <c r="B263" s="73" t="s">
        <v>634</v>
      </c>
      <c r="C263" s="135"/>
      <c r="D263" s="131"/>
      <c r="E263" s="131"/>
      <c r="F263" s="131"/>
      <c r="G263" s="131"/>
      <c r="H263" s="131"/>
      <c r="I263" s="131"/>
    </row>
    <row r="264" spans="1:9" x14ac:dyDescent="0.3">
      <c r="A264" s="135"/>
      <c r="B264" s="73" t="s">
        <v>1007</v>
      </c>
      <c r="C264" s="135"/>
      <c r="D264" s="131"/>
      <c r="E264" s="131"/>
      <c r="F264" s="131"/>
      <c r="G264" s="131"/>
      <c r="H264" s="131"/>
      <c r="I264" s="131"/>
    </row>
    <row r="265" spans="1:9" x14ac:dyDescent="0.3">
      <c r="A265" s="135"/>
      <c r="B265" s="73" t="s">
        <v>1113</v>
      </c>
      <c r="C265" s="135"/>
      <c r="D265" s="131"/>
      <c r="E265" s="131"/>
      <c r="F265" s="131"/>
      <c r="G265" s="131"/>
      <c r="H265" s="131"/>
      <c r="I265" s="131"/>
    </row>
    <row r="266" spans="1:9" ht="37.5" x14ac:dyDescent="0.3">
      <c r="A266" s="135"/>
      <c r="B266" s="73" t="s">
        <v>1004</v>
      </c>
      <c r="C266" s="135"/>
      <c r="D266" s="131"/>
      <c r="E266" s="131"/>
      <c r="F266" s="131"/>
      <c r="G266" s="131"/>
      <c r="H266" s="131"/>
      <c r="I266" s="131"/>
    </row>
    <row r="267" spans="1:9" x14ac:dyDescent="0.3">
      <c r="A267" s="135"/>
      <c r="B267" s="73" t="s">
        <v>1009</v>
      </c>
      <c r="C267" s="135"/>
      <c r="D267" s="131"/>
      <c r="E267" s="131"/>
      <c r="F267" s="131"/>
      <c r="G267" s="131"/>
      <c r="H267" s="131"/>
      <c r="I267" s="131"/>
    </row>
    <row r="268" spans="1:9" x14ac:dyDescent="0.3">
      <c r="A268" s="135"/>
      <c r="B268" s="86" t="s">
        <v>635</v>
      </c>
      <c r="C268" s="135"/>
      <c r="D268" s="131"/>
      <c r="E268" s="131"/>
      <c r="F268" s="131"/>
      <c r="G268" s="131"/>
      <c r="H268" s="131"/>
      <c r="I268" s="131"/>
    </row>
    <row r="269" spans="1:9" x14ac:dyDescent="0.3">
      <c r="A269" s="135"/>
      <c r="B269" s="69" t="s">
        <v>1142</v>
      </c>
      <c r="C269" s="135"/>
      <c r="D269" s="131"/>
      <c r="E269" s="131"/>
      <c r="F269" s="131"/>
      <c r="G269" s="131"/>
      <c r="H269" s="131"/>
      <c r="I269" s="131"/>
    </row>
    <row r="270" spans="1:9" x14ac:dyDescent="0.3">
      <c r="A270" s="135"/>
      <c r="B270" s="69" t="s">
        <v>636</v>
      </c>
      <c r="C270" s="135"/>
      <c r="D270" s="131"/>
      <c r="E270" s="131"/>
      <c r="F270" s="131"/>
      <c r="G270" s="131"/>
      <c r="H270" s="131"/>
      <c r="I270" s="131"/>
    </row>
    <row r="271" spans="1:9" ht="37.5" x14ac:dyDescent="0.3">
      <c r="A271" s="135"/>
      <c r="B271" s="73" t="s">
        <v>1010</v>
      </c>
      <c r="C271" s="135"/>
      <c r="D271" s="131"/>
      <c r="E271" s="131"/>
      <c r="F271" s="131"/>
      <c r="G271" s="131"/>
      <c r="H271" s="131"/>
      <c r="I271" s="131"/>
    </row>
    <row r="272" spans="1:9" x14ac:dyDescent="0.3">
      <c r="A272" s="135"/>
      <c r="B272" s="69" t="s">
        <v>1143</v>
      </c>
      <c r="C272" s="135"/>
      <c r="D272" s="131"/>
      <c r="E272" s="131"/>
      <c r="F272" s="131"/>
      <c r="G272" s="131"/>
      <c r="H272" s="131"/>
      <c r="I272" s="131"/>
    </row>
    <row r="273" spans="1:9" x14ac:dyDescent="0.3">
      <c r="A273" s="135"/>
      <c r="B273" s="69" t="s">
        <v>636</v>
      </c>
      <c r="C273" s="135"/>
      <c r="D273" s="131"/>
      <c r="E273" s="131"/>
      <c r="F273" s="131"/>
      <c r="G273" s="131"/>
      <c r="H273" s="131"/>
      <c r="I273" s="131"/>
    </row>
    <row r="274" spans="1:9" ht="37.5" x14ac:dyDescent="0.3">
      <c r="A274" s="135"/>
      <c r="B274" s="73" t="s">
        <v>1011</v>
      </c>
      <c r="C274" s="135"/>
      <c r="D274" s="131"/>
      <c r="E274" s="131"/>
      <c r="F274" s="131"/>
      <c r="G274" s="131"/>
      <c r="H274" s="131"/>
      <c r="I274" s="131"/>
    </row>
    <row r="275" spans="1:9" x14ac:dyDescent="0.3">
      <c r="A275" s="135"/>
      <c r="B275" s="69" t="s">
        <v>1144</v>
      </c>
      <c r="C275" s="135"/>
      <c r="D275" s="131"/>
      <c r="E275" s="131"/>
      <c r="F275" s="131"/>
      <c r="G275" s="131"/>
      <c r="H275" s="131"/>
      <c r="I275" s="131"/>
    </row>
    <row r="276" spans="1:9" x14ac:dyDescent="0.3">
      <c r="A276" s="135"/>
      <c r="B276" s="69" t="s">
        <v>636</v>
      </c>
      <c r="C276" s="135"/>
      <c r="D276" s="131"/>
      <c r="E276" s="131"/>
      <c r="F276" s="131"/>
      <c r="G276" s="131"/>
      <c r="H276" s="131"/>
      <c r="I276" s="131"/>
    </row>
    <row r="277" spans="1:9" ht="37.5" x14ac:dyDescent="0.3">
      <c r="A277" s="135"/>
      <c r="B277" s="73" t="s">
        <v>1012</v>
      </c>
      <c r="C277" s="135"/>
      <c r="D277" s="131"/>
      <c r="E277" s="131"/>
      <c r="F277" s="131"/>
      <c r="G277" s="131"/>
      <c r="H277" s="131"/>
      <c r="I277" s="131"/>
    </row>
    <row r="278" spans="1:9" x14ac:dyDescent="0.3">
      <c r="A278" s="135"/>
      <c r="B278" s="69" t="s">
        <v>1145</v>
      </c>
      <c r="C278" s="135"/>
      <c r="D278" s="131"/>
      <c r="E278" s="131"/>
      <c r="F278" s="131"/>
      <c r="G278" s="131"/>
      <c r="H278" s="131"/>
      <c r="I278" s="131"/>
    </row>
    <row r="279" spans="1:9" x14ac:dyDescent="0.3">
      <c r="A279" s="135"/>
      <c r="B279" s="69" t="s">
        <v>636</v>
      </c>
      <c r="C279" s="135"/>
      <c r="D279" s="131"/>
      <c r="E279" s="131"/>
      <c r="F279" s="131"/>
      <c r="G279" s="131"/>
      <c r="H279" s="131"/>
      <c r="I279" s="131"/>
    </row>
    <row r="280" spans="1:9" ht="37.5" x14ac:dyDescent="0.3">
      <c r="A280" s="135"/>
      <c r="B280" s="73" t="s">
        <v>1013</v>
      </c>
      <c r="C280" s="135"/>
      <c r="D280" s="131"/>
      <c r="E280" s="131"/>
      <c r="F280" s="131"/>
      <c r="G280" s="131"/>
      <c r="H280" s="131"/>
      <c r="I280" s="131"/>
    </row>
    <row r="281" spans="1:9" x14ac:dyDescent="0.3">
      <c r="A281" s="135"/>
      <c r="B281" s="69" t="s">
        <v>1146</v>
      </c>
      <c r="C281" s="135"/>
      <c r="D281" s="131"/>
      <c r="E281" s="131"/>
      <c r="F281" s="131"/>
      <c r="G281" s="131"/>
      <c r="H281" s="131"/>
      <c r="I281" s="131"/>
    </row>
    <row r="282" spans="1:9" x14ac:dyDescent="0.3">
      <c r="A282" s="135"/>
      <c r="B282" s="69" t="s">
        <v>636</v>
      </c>
      <c r="C282" s="135"/>
      <c r="D282" s="131"/>
      <c r="E282" s="131"/>
      <c r="F282" s="131"/>
      <c r="G282" s="131"/>
      <c r="H282" s="131"/>
      <c r="I282" s="131"/>
    </row>
    <row r="283" spans="1:9" ht="56.25" x14ac:dyDescent="0.3">
      <c r="A283" s="135"/>
      <c r="B283" s="73" t="s">
        <v>1014</v>
      </c>
      <c r="C283" s="135"/>
      <c r="D283" s="131"/>
      <c r="E283" s="131"/>
      <c r="F283" s="131"/>
      <c r="G283" s="131"/>
      <c r="H283" s="131"/>
      <c r="I283" s="131"/>
    </row>
    <row r="284" spans="1:9" x14ac:dyDescent="0.3">
      <c r="A284" s="135"/>
      <c r="B284" s="73" t="s">
        <v>1015</v>
      </c>
      <c r="C284" s="135"/>
      <c r="D284" s="131"/>
      <c r="E284" s="131"/>
      <c r="F284" s="131"/>
      <c r="G284" s="131"/>
      <c r="H284" s="131"/>
      <c r="I284" s="131"/>
    </row>
    <row r="285" spans="1:9" ht="37.5" x14ac:dyDescent="0.3">
      <c r="A285" s="135"/>
      <c r="B285" s="73" t="s">
        <v>1016</v>
      </c>
      <c r="C285" s="135"/>
      <c r="D285" s="131"/>
      <c r="E285" s="131"/>
      <c r="F285" s="131"/>
      <c r="G285" s="131"/>
      <c r="H285" s="131"/>
      <c r="I285" s="131"/>
    </row>
    <row r="286" spans="1:9" x14ac:dyDescent="0.3">
      <c r="A286" s="135">
        <v>35</v>
      </c>
      <c r="B286" s="85" t="s">
        <v>1017</v>
      </c>
      <c r="C286" s="135" t="s">
        <v>135</v>
      </c>
      <c r="D286" s="131">
        <v>3</v>
      </c>
      <c r="E286" s="131">
        <v>944000</v>
      </c>
      <c r="F286" s="131">
        <v>22500</v>
      </c>
      <c r="G286" s="131">
        <f>D286*E286</f>
        <v>2832000</v>
      </c>
      <c r="H286" s="131">
        <f>D286*F286</f>
        <v>67500</v>
      </c>
      <c r="I286" s="131">
        <f>G286+H286</f>
        <v>2899500</v>
      </c>
    </row>
    <row r="287" spans="1:9" x14ac:dyDescent="0.3">
      <c r="A287" s="135"/>
      <c r="B287" s="85" t="s">
        <v>1018</v>
      </c>
      <c r="C287" s="135"/>
      <c r="D287" s="131"/>
      <c r="E287" s="131"/>
      <c r="F287" s="131"/>
      <c r="G287" s="131"/>
      <c r="H287" s="131"/>
      <c r="I287" s="131"/>
    </row>
    <row r="288" spans="1:9" ht="37.5" x14ac:dyDescent="0.3">
      <c r="A288" s="135"/>
      <c r="B288" s="73" t="s">
        <v>1019</v>
      </c>
      <c r="C288" s="135"/>
      <c r="D288" s="131"/>
      <c r="E288" s="131"/>
      <c r="F288" s="131"/>
      <c r="G288" s="131"/>
      <c r="H288" s="131"/>
      <c r="I288" s="131"/>
    </row>
    <row r="289" spans="1:9" x14ac:dyDescent="0.3">
      <c r="A289" s="135"/>
      <c r="B289" s="73" t="s">
        <v>1020</v>
      </c>
      <c r="C289" s="135"/>
      <c r="D289" s="131"/>
      <c r="E289" s="131"/>
      <c r="F289" s="131"/>
      <c r="G289" s="131"/>
      <c r="H289" s="131"/>
      <c r="I289" s="131"/>
    </row>
    <row r="290" spans="1:9" x14ac:dyDescent="0.3">
      <c r="A290" s="135"/>
      <c r="B290" s="73" t="s">
        <v>1021</v>
      </c>
      <c r="C290" s="135"/>
      <c r="D290" s="131"/>
      <c r="E290" s="131"/>
      <c r="F290" s="131"/>
      <c r="G290" s="131"/>
      <c r="H290" s="131"/>
      <c r="I290" s="131"/>
    </row>
    <row r="291" spans="1:9" x14ac:dyDescent="0.3">
      <c r="A291" s="135"/>
      <c r="B291" s="73" t="s">
        <v>1022</v>
      </c>
      <c r="C291" s="135"/>
      <c r="D291" s="131"/>
      <c r="E291" s="131"/>
      <c r="F291" s="131"/>
      <c r="G291" s="131"/>
      <c r="H291" s="131"/>
      <c r="I291" s="131"/>
    </row>
    <row r="292" spans="1:9" x14ac:dyDescent="0.3">
      <c r="A292" s="135"/>
      <c r="B292" s="73" t="s">
        <v>1023</v>
      </c>
      <c r="C292" s="135"/>
      <c r="D292" s="131"/>
      <c r="E292" s="131"/>
      <c r="F292" s="131"/>
      <c r="G292" s="131"/>
      <c r="H292" s="131"/>
      <c r="I292" s="131"/>
    </row>
    <row r="293" spans="1:9" x14ac:dyDescent="0.3">
      <c r="A293" s="135"/>
      <c r="B293" s="73" t="s">
        <v>1024</v>
      </c>
      <c r="C293" s="135"/>
      <c r="D293" s="131"/>
      <c r="E293" s="131"/>
      <c r="F293" s="131"/>
      <c r="G293" s="131"/>
      <c r="H293" s="131"/>
      <c r="I293" s="131"/>
    </row>
    <row r="294" spans="1:9" ht="16.5" customHeight="1" x14ac:dyDescent="0.3">
      <c r="A294" s="135"/>
      <c r="B294" s="73" t="s">
        <v>1025</v>
      </c>
      <c r="C294" s="135"/>
      <c r="D294" s="131"/>
      <c r="E294" s="131"/>
      <c r="F294" s="131"/>
      <c r="G294" s="131"/>
      <c r="H294" s="131"/>
      <c r="I294" s="131"/>
    </row>
    <row r="295" spans="1:9" x14ac:dyDescent="0.3">
      <c r="A295" s="135"/>
      <c r="B295" s="73" t="s">
        <v>1147</v>
      </c>
      <c r="C295" s="135"/>
      <c r="D295" s="131"/>
      <c r="E295" s="131"/>
      <c r="F295" s="131"/>
      <c r="G295" s="131"/>
      <c r="H295" s="131"/>
      <c r="I295" s="131"/>
    </row>
    <row r="296" spans="1:9" x14ac:dyDescent="0.3">
      <c r="A296" s="135"/>
      <c r="B296" s="73" t="s">
        <v>1026</v>
      </c>
      <c r="C296" s="135"/>
      <c r="D296" s="131"/>
      <c r="E296" s="131"/>
      <c r="F296" s="131"/>
      <c r="G296" s="131"/>
      <c r="H296" s="131"/>
      <c r="I296" s="131"/>
    </row>
    <row r="297" spans="1:9" x14ac:dyDescent="0.3">
      <c r="A297" s="135"/>
      <c r="B297" s="73" t="s">
        <v>1027</v>
      </c>
      <c r="C297" s="135"/>
      <c r="D297" s="131"/>
      <c r="E297" s="131"/>
      <c r="F297" s="131"/>
      <c r="G297" s="131"/>
      <c r="H297" s="131"/>
      <c r="I297" s="131"/>
    </row>
    <row r="298" spans="1:9" x14ac:dyDescent="0.3">
      <c r="A298" s="135"/>
      <c r="B298" s="73" t="s">
        <v>1028</v>
      </c>
      <c r="C298" s="135"/>
      <c r="D298" s="131"/>
      <c r="E298" s="131"/>
      <c r="F298" s="131"/>
      <c r="G298" s="131"/>
      <c r="H298" s="131"/>
      <c r="I298" s="131"/>
    </row>
    <row r="299" spans="1:9" x14ac:dyDescent="0.3">
      <c r="A299" s="135"/>
      <c r="B299" s="73" t="s">
        <v>1029</v>
      </c>
      <c r="C299" s="135"/>
      <c r="D299" s="131"/>
      <c r="E299" s="131"/>
      <c r="F299" s="131"/>
      <c r="G299" s="131"/>
      <c r="H299" s="131"/>
      <c r="I299" s="131"/>
    </row>
    <row r="300" spans="1:9" x14ac:dyDescent="0.3">
      <c r="A300" s="135"/>
      <c r="B300" s="73" t="s">
        <v>1030</v>
      </c>
      <c r="C300" s="135"/>
      <c r="D300" s="131"/>
      <c r="E300" s="131"/>
      <c r="F300" s="131"/>
      <c r="G300" s="131"/>
      <c r="H300" s="131"/>
      <c r="I300" s="131"/>
    </row>
    <row r="301" spans="1:9" x14ac:dyDescent="0.3">
      <c r="A301" s="135"/>
      <c r="B301" s="73" t="s">
        <v>1148</v>
      </c>
      <c r="C301" s="135"/>
      <c r="D301" s="131"/>
      <c r="E301" s="131"/>
      <c r="F301" s="131"/>
      <c r="G301" s="131"/>
      <c r="H301" s="131"/>
      <c r="I301" s="131"/>
    </row>
    <row r="302" spans="1:9" x14ac:dyDescent="0.3">
      <c r="A302" s="135"/>
      <c r="B302" s="73" t="s">
        <v>1031</v>
      </c>
      <c r="C302" s="135"/>
      <c r="D302" s="131"/>
      <c r="E302" s="131"/>
      <c r="F302" s="131"/>
      <c r="G302" s="131"/>
      <c r="H302" s="131"/>
      <c r="I302" s="131"/>
    </row>
    <row r="303" spans="1:9" x14ac:dyDescent="0.3">
      <c r="A303" s="135"/>
      <c r="B303" s="73" t="s">
        <v>1032</v>
      </c>
      <c r="C303" s="135"/>
      <c r="D303" s="131"/>
      <c r="E303" s="131"/>
      <c r="F303" s="131"/>
      <c r="G303" s="131"/>
      <c r="H303" s="131"/>
      <c r="I303" s="131"/>
    </row>
    <row r="304" spans="1:9" x14ac:dyDescent="0.3">
      <c r="A304" s="135"/>
      <c r="B304" s="73" t="s">
        <v>1029</v>
      </c>
      <c r="C304" s="135"/>
      <c r="D304" s="131"/>
      <c r="E304" s="131"/>
      <c r="F304" s="131"/>
      <c r="G304" s="131"/>
      <c r="H304" s="131"/>
      <c r="I304" s="131"/>
    </row>
    <row r="305" spans="1:9" x14ac:dyDescent="0.3">
      <c r="A305" s="135"/>
      <c r="B305" s="73" t="s">
        <v>1030</v>
      </c>
      <c r="C305" s="135"/>
      <c r="D305" s="131"/>
      <c r="E305" s="131"/>
      <c r="F305" s="131"/>
      <c r="G305" s="131"/>
      <c r="H305" s="131"/>
      <c r="I305" s="131"/>
    </row>
    <row r="306" spans="1:9" x14ac:dyDescent="0.3">
      <c r="A306" s="135"/>
      <c r="B306" s="73" t="s">
        <v>1033</v>
      </c>
      <c r="C306" s="135"/>
      <c r="D306" s="131"/>
      <c r="E306" s="131"/>
      <c r="F306" s="131"/>
      <c r="G306" s="131"/>
      <c r="H306" s="131"/>
      <c r="I306" s="131"/>
    </row>
    <row r="307" spans="1:9" x14ac:dyDescent="0.3">
      <c r="A307" s="82" t="s">
        <v>1086</v>
      </c>
      <c r="B307" s="83" t="s">
        <v>637</v>
      </c>
      <c r="C307" s="69"/>
      <c r="D307" s="65"/>
      <c r="E307" s="65"/>
      <c r="F307" s="65"/>
      <c r="G307" s="65"/>
      <c r="H307" s="65"/>
      <c r="I307" s="65"/>
    </row>
    <row r="308" spans="1:9" x14ac:dyDescent="0.3">
      <c r="A308" s="69" t="s">
        <v>11</v>
      </c>
      <c r="B308" s="84" t="s">
        <v>638</v>
      </c>
      <c r="C308" s="69" t="s">
        <v>135</v>
      </c>
      <c r="D308" s="65">
        <v>6</v>
      </c>
      <c r="E308" s="65"/>
      <c r="F308" s="65">
        <v>14160</v>
      </c>
      <c r="G308" s="65"/>
      <c r="H308" s="65">
        <f>D308*F308</f>
        <v>84960</v>
      </c>
      <c r="I308" s="65">
        <f>G308+H308</f>
        <v>84960</v>
      </c>
    </row>
    <row r="309" spans="1:9" x14ac:dyDescent="0.3">
      <c r="A309" s="69" t="s">
        <v>17</v>
      </c>
      <c r="B309" s="84" t="s">
        <v>639</v>
      </c>
      <c r="C309" s="69" t="s">
        <v>135</v>
      </c>
      <c r="D309" s="65">
        <v>16</v>
      </c>
      <c r="E309" s="65"/>
      <c r="F309" s="65">
        <v>5000</v>
      </c>
      <c r="G309" s="65"/>
      <c r="H309" s="65">
        <f>D309*F309</f>
        <v>80000</v>
      </c>
      <c r="I309" s="65">
        <f>-G309+H309</f>
        <v>80000</v>
      </c>
    </row>
    <row r="310" spans="1:9" ht="56.25" x14ac:dyDescent="0.3">
      <c r="A310" s="69" t="s">
        <v>69</v>
      </c>
      <c r="B310" s="73" t="s">
        <v>640</v>
      </c>
      <c r="C310" s="73"/>
      <c r="D310" s="65"/>
      <c r="E310" s="65"/>
      <c r="F310" s="65"/>
      <c r="G310" s="65"/>
      <c r="H310" s="65"/>
      <c r="I310" s="65"/>
    </row>
    <row r="311" spans="1:9" x14ac:dyDescent="0.3">
      <c r="A311" s="69" t="s">
        <v>572</v>
      </c>
      <c r="B311" s="73" t="s">
        <v>1034</v>
      </c>
      <c r="C311" s="69" t="s">
        <v>133</v>
      </c>
      <c r="D311" s="65">
        <v>300</v>
      </c>
      <c r="E311" s="65"/>
      <c r="F311" s="65">
        <v>472</v>
      </c>
      <c r="G311" s="65"/>
      <c r="H311" s="65">
        <f>D311*F311</f>
        <v>141600</v>
      </c>
      <c r="I311" s="65">
        <f>-G311+H311</f>
        <v>141600</v>
      </c>
    </row>
    <row r="312" spans="1:9" x14ac:dyDescent="0.3">
      <c r="A312" s="69" t="s">
        <v>574</v>
      </c>
      <c r="B312" s="73" t="s">
        <v>1035</v>
      </c>
      <c r="C312" s="69" t="s">
        <v>133</v>
      </c>
      <c r="D312" s="65">
        <v>200</v>
      </c>
      <c r="E312" s="65"/>
      <c r="F312" s="65">
        <v>236</v>
      </c>
      <c r="G312" s="65"/>
      <c r="H312" s="65">
        <f>D312*F312</f>
        <v>47200</v>
      </c>
      <c r="I312" s="65">
        <f>-G312+H312</f>
        <v>47200</v>
      </c>
    </row>
    <row r="313" spans="1:9" x14ac:dyDescent="0.3">
      <c r="A313" s="69" t="s">
        <v>576</v>
      </c>
      <c r="B313" s="73" t="s">
        <v>644</v>
      </c>
      <c r="C313" s="69" t="s">
        <v>133</v>
      </c>
      <c r="D313" s="65">
        <v>300</v>
      </c>
      <c r="E313" s="65"/>
      <c r="F313" s="65">
        <v>24</v>
      </c>
      <c r="G313" s="65"/>
      <c r="H313" s="65">
        <f>D313*F313</f>
        <v>7200</v>
      </c>
      <c r="I313" s="65">
        <f>-G313+H313</f>
        <v>7200</v>
      </c>
    </row>
    <row r="314" spans="1:9" x14ac:dyDescent="0.3">
      <c r="A314" s="69" t="s">
        <v>578</v>
      </c>
      <c r="B314" s="73" t="s">
        <v>1036</v>
      </c>
      <c r="C314" s="69" t="s">
        <v>133</v>
      </c>
      <c r="D314" s="65">
        <v>300</v>
      </c>
      <c r="E314" s="65"/>
      <c r="F314" s="65">
        <v>3304</v>
      </c>
      <c r="G314" s="65"/>
      <c r="H314" s="65">
        <f>D314*F314</f>
        <v>991200</v>
      </c>
      <c r="I314" s="65">
        <f>-G314+H314</f>
        <v>991200</v>
      </c>
    </row>
    <row r="315" spans="1:9" x14ac:dyDescent="0.3">
      <c r="A315" s="82" t="s">
        <v>245</v>
      </c>
      <c r="B315" s="83" t="s">
        <v>662</v>
      </c>
      <c r="C315" s="69"/>
      <c r="D315" s="65"/>
      <c r="E315" s="65"/>
      <c r="F315" s="65"/>
      <c r="G315" s="65"/>
      <c r="H315" s="65"/>
      <c r="I315" s="65"/>
    </row>
    <row r="316" spans="1:9" ht="75" x14ac:dyDescent="0.3">
      <c r="A316" s="69">
        <v>37</v>
      </c>
      <c r="B316" s="73" t="s">
        <v>1037</v>
      </c>
      <c r="C316" s="69"/>
      <c r="D316" s="65"/>
      <c r="E316" s="65"/>
      <c r="F316" s="65"/>
      <c r="G316" s="65"/>
      <c r="H316" s="65"/>
      <c r="I316" s="65"/>
    </row>
    <row r="317" spans="1:9" x14ac:dyDescent="0.3">
      <c r="A317" s="69" t="s">
        <v>11</v>
      </c>
      <c r="B317" s="73" t="s">
        <v>665</v>
      </c>
      <c r="C317" s="69" t="s">
        <v>133</v>
      </c>
      <c r="D317" s="65">
        <v>500</v>
      </c>
      <c r="E317" s="65"/>
      <c r="F317" s="65">
        <v>1770</v>
      </c>
      <c r="G317" s="65"/>
      <c r="H317" s="65">
        <f>D317*F317</f>
        <v>885000</v>
      </c>
      <c r="I317" s="65">
        <f>-G317+H317</f>
        <v>885000</v>
      </c>
    </row>
    <row r="318" spans="1:9" x14ac:dyDescent="0.3">
      <c r="A318" s="69" t="s">
        <v>17</v>
      </c>
      <c r="B318" s="73" t="s">
        <v>1038</v>
      </c>
      <c r="C318" s="69" t="s">
        <v>133</v>
      </c>
      <c r="D318" s="65">
        <v>5000</v>
      </c>
      <c r="E318" s="65"/>
      <c r="F318" s="65">
        <v>295</v>
      </c>
      <c r="G318" s="65"/>
      <c r="H318" s="65">
        <f>D318*F318</f>
        <v>1475000</v>
      </c>
      <c r="I318" s="65">
        <f>-G318+H318</f>
        <v>1475000</v>
      </c>
    </row>
    <row r="319" spans="1:9" ht="51.75" customHeight="1" x14ac:dyDescent="0.3">
      <c r="A319" s="69" t="s">
        <v>69</v>
      </c>
      <c r="B319" s="73" t="s">
        <v>672</v>
      </c>
      <c r="C319" s="69"/>
      <c r="D319" s="65"/>
      <c r="E319" s="65"/>
      <c r="F319" s="65"/>
      <c r="G319" s="65"/>
      <c r="H319" s="65"/>
      <c r="I319" s="65"/>
    </row>
    <row r="320" spans="1:9" x14ac:dyDescent="0.3">
      <c r="A320" s="69" t="s">
        <v>572</v>
      </c>
      <c r="B320" s="73" t="s">
        <v>674</v>
      </c>
      <c r="C320" s="69" t="s">
        <v>135</v>
      </c>
      <c r="D320" s="65">
        <v>18</v>
      </c>
      <c r="E320" s="65"/>
      <c r="F320" s="65">
        <v>1416</v>
      </c>
      <c r="G320" s="65"/>
      <c r="H320" s="65">
        <f>D320*F320</f>
        <v>25488</v>
      </c>
      <c r="I320" s="65">
        <f>-G320+H320</f>
        <v>25488</v>
      </c>
    </row>
    <row r="321" spans="1:9" x14ac:dyDescent="0.3">
      <c r="A321" s="69" t="s">
        <v>574</v>
      </c>
      <c r="B321" s="73" t="s">
        <v>1039</v>
      </c>
      <c r="C321" s="69" t="s">
        <v>135</v>
      </c>
      <c r="D321" s="65">
        <v>500</v>
      </c>
      <c r="E321" s="65"/>
      <c r="F321" s="65">
        <v>236</v>
      </c>
      <c r="G321" s="65"/>
      <c r="H321" s="65">
        <f>D321*F321</f>
        <v>118000</v>
      </c>
      <c r="I321" s="65">
        <f>-G321+H321</f>
        <v>118000</v>
      </c>
    </row>
    <row r="322" spans="1:9" x14ac:dyDescent="0.3">
      <c r="A322" s="69"/>
      <c r="B322" s="83" t="s">
        <v>1040</v>
      </c>
      <c r="C322" s="69"/>
      <c r="D322" s="65"/>
      <c r="E322" s="65"/>
      <c r="F322" s="65"/>
      <c r="G322" s="65"/>
      <c r="H322" s="65"/>
      <c r="I322" s="65"/>
    </row>
    <row r="323" spans="1:9" ht="75" x14ac:dyDescent="0.3">
      <c r="A323" s="69" t="s">
        <v>69</v>
      </c>
      <c r="B323" s="73" t="s">
        <v>1041</v>
      </c>
      <c r="C323" s="69"/>
      <c r="D323" s="65"/>
      <c r="E323" s="65"/>
      <c r="F323" s="65"/>
      <c r="G323" s="65"/>
      <c r="H323" s="65"/>
      <c r="I323" s="65"/>
    </row>
    <row r="324" spans="1:9" x14ac:dyDescent="0.3">
      <c r="A324" s="69" t="s">
        <v>572</v>
      </c>
      <c r="B324" s="73" t="s">
        <v>1042</v>
      </c>
      <c r="C324" s="69" t="s">
        <v>133</v>
      </c>
      <c r="D324" s="65">
        <v>400</v>
      </c>
      <c r="E324" s="65">
        <v>250</v>
      </c>
      <c r="F324" s="65">
        <v>30</v>
      </c>
      <c r="G324" s="65">
        <f>D324*E324</f>
        <v>100000</v>
      </c>
      <c r="H324" s="65">
        <f>D324*F324</f>
        <v>12000</v>
      </c>
      <c r="I324" s="65">
        <f>G324+H324</f>
        <v>112000</v>
      </c>
    </row>
    <row r="325" spans="1:9" x14ac:dyDescent="0.3">
      <c r="A325" s="69" t="s">
        <v>574</v>
      </c>
      <c r="B325" s="73" t="s">
        <v>1043</v>
      </c>
      <c r="C325" s="69" t="s">
        <v>133</v>
      </c>
      <c r="D325" s="65">
        <v>400</v>
      </c>
      <c r="E325" s="65">
        <v>400</v>
      </c>
      <c r="F325" s="65">
        <v>55</v>
      </c>
      <c r="G325" s="65">
        <f>D325*E325</f>
        <v>160000</v>
      </c>
      <c r="H325" s="65">
        <f>D325*F325</f>
        <v>22000</v>
      </c>
      <c r="I325" s="65">
        <f>G325+H325</f>
        <v>182000</v>
      </c>
    </row>
    <row r="326" spans="1:9" x14ac:dyDescent="0.3">
      <c r="A326" s="69" t="s">
        <v>576</v>
      </c>
      <c r="B326" s="73" t="s">
        <v>1044</v>
      </c>
      <c r="C326" s="69" t="s">
        <v>133</v>
      </c>
      <c r="D326" s="65">
        <v>400</v>
      </c>
      <c r="E326" s="65">
        <v>670</v>
      </c>
      <c r="F326" s="65">
        <v>95</v>
      </c>
      <c r="G326" s="65">
        <f>D326*E326</f>
        <v>268000</v>
      </c>
      <c r="H326" s="65">
        <f>D326*F326</f>
        <v>38000</v>
      </c>
      <c r="I326" s="65">
        <f>G326+H326</f>
        <v>306000</v>
      </c>
    </row>
    <row r="327" spans="1:9" x14ac:dyDescent="0.3">
      <c r="A327" s="69" t="s">
        <v>578</v>
      </c>
      <c r="B327" s="73" t="s">
        <v>1045</v>
      </c>
      <c r="C327" s="69" t="s">
        <v>133</v>
      </c>
      <c r="D327" s="65">
        <v>400</v>
      </c>
      <c r="E327" s="65">
        <v>1025</v>
      </c>
      <c r="F327" s="65">
        <v>140</v>
      </c>
      <c r="G327" s="65">
        <f>D327*E327</f>
        <v>410000</v>
      </c>
      <c r="H327" s="65">
        <f>D327*F327</f>
        <v>56000</v>
      </c>
      <c r="I327" s="65">
        <f>G327+H327</f>
        <v>466000</v>
      </c>
    </row>
    <row r="328" spans="1:9" ht="51.75" customHeight="1" x14ac:dyDescent="0.3">
      <c r="A328" s="69" t="s">
        <v>71</v>
      </c>
      <c r="B328" s="73" t="s">
        <v>672</v>
      </c>
      <c r="C328" s="69"/>
      <c r="D328" s="65"/>
      <c r="E328" s="65"/>
      <c r="F328" s="65"/>
      <c r="G328" s="65"/>
      <c r="H328" s="65"/>
      <c r="I328" s="65"/>
    </row>
    <row r="329" spans="1:9" x14ac:dyDescent="0.3">
      <c r="A329" s="69" t="s">
        <v>572</v>
      </c>
      <c r="B329" s="73" t="s">
        <v>1042</v>
      </c>
      <c r="C329" s="69" t="s">
        <v>135</v>
      </c>
      <c r="D329" s="65">
        <v>6</v>
      </c>
      <c r="E329" s="65">
        <v>180</v>
      </c>
      <c r="F329" s="65">
        <v>90</v>
      </c>
      <c r="G329" s="65">
        <f>D329*E329</f>
        <v>1080</v>
      </c>
      <c r="H329" s="65">
        <f>D329*F329</f>
        <v>540</v>
      </c>
      <c r="I329" s="65">
        <f>G329+H329</f>
        <v>1620</v>
      </c>
    </row>
    <row r="330" spans="1:9" x14ac:dyDescent="0.3">
      <c r="A330" s="69" t="s">
        <v>574</v>
      </c>
      <c r="B330" s="73" t="s">
        <v>1043</v>
      </c>
      <c r="C330" s="69" t="s">
        <v>135</v>
      </c>
      <c r="D330" s="65">
        <v>6</v>
      </c>
      <c r="E330" s="65">
        <v>250</v>
      </c>
      <c r="F330" s="65">
        <v>110</v>
      </c>
      <c r="G330" s="65">
        <f>D330*E330</f>
        <v>1500</v>
      </c>
      <c r="H330" s="65">
        <f>D330*F330</f>
        <v>660</v>
      </c>
      <c r="I330" s="65">
        <f>G330+H330</f>
        <v>2160</v>
      </c>
    </row>
    <row r="331" spans="1:9" x14ac:dyDescent="0.3">
      <c r="A331" s="69" t="s">
        <v>576</v>
      </c>
      <c r="B331" s="73" t="s">
        <v>1044</v>
      </c>
      <c r="C331" s="69" t="s">
        <v>135</v>
      </c>
      <c r="D331" s="65">
        <v>6</v>
      </c>
      <c r="E331" s="65">
        <v>380</v>
      </c>
      <c r="F331" s="65">
        <v>180</v>
      </c>
      <c r="G331" s="65">
        <f>D331*E331</f>
        <v>2280</v>
      </c>
      <c r="H331" s="65">
        <f>D331*F331</f>
        <v>1080</v>
      </c>
      <c r="I331" s="65">
        <f>G331+H331</f>
        <v>3360</v>
      </c>
    </row>
    <row r="332" spans="1:9" x14ac:dyDescent="0.3">
      <c r="A332" s="69" t="s">
        <v>578</v>
      </c>
      <c r="B332" s="73" t="s">
        <v>1045</v>
      </c>
      <c r="C332" s="69" t="s">
        <v>135</v>
      </c>
      <c r="D332" s="65">
        <v>4</v>
      </c>
      <c r="E332" s="65">
        <v>550</v>
      </c>
      <c r="F332" s="65">
        <v>260</v>
      </c>
      <c r="G332" s="65">
        <f>D332*E332</f>
        <v>2200</v>
      </c>
      <c r="H332" s="65">
        <f>D332*F332</f>
        <v>1040</v>
      </c>
      <c r="I332" s="65">
        <f>G332+H332</f>
        <v>3240</v>
      </c>
    </row>
    <row r="333" spans="1:9" x14ac:dyDescent="0.3">
      <c r="A333" s="82">
        <v>39</v>
      </c>
      <c r="B333" s="82" t="s">
        <v>1046</v>
      </c>
      <c r="C333" s="69"/>
      <c r="D333" s="65"/>
      <c r="E333" s="65"/>
      <c r="F333" s="65"/>
      <c r="G333" s="65"/>
      <c r="H333" s="65"/>
      <c r="I333" s="65"/>
    </row>
    <row r="334" spans="1:9" ht="48.75" customHeight="1" x14ac:dyDescent="0.3">
      <c r="A334" s="69"/>
      <c r="B334" s="73" t="s">
        <v>1047</v>
      </c>
      <c r="C334" s="69"/>
      <c r="D334" s="65"/>
      <c r="E334" s="65"/>
      <c r="F334" s="65"/>
      <c r="G334" s="65"/>
      <c r="H334" s="65"/>
      <c r="I334" s="65"/>
    </row>
    <row r="335" spans="1:9" ht="37.5" x14ac:dyDescent="0.3">
      <c r="A335" s="69" t="s">
        <v>11</v>
      </c>
      <c r="B335" s="73" t="s">
        <v>1048</v>
      </c>
      <c r="C335" s="69" t="s">
        <v>997</v>
      </c>
      <c r="D335" s="65">
        <v>6</v>
      </c>
      <c r="E335" s="65"/>
      <c r="F335" s="65">
        <v>5900</v>
      </c>
      <c r="G335" s="65"/>
      <c r="H335" s="65">
        <f t="shared" ref="H335:H342" si="21">D335*F335</f>
        <v>35400</v>
      </c>
      <c r="I335" s="65">
        <f t="shared" ref="I335:I342" si="22">-G335+H335</f>
        <v>35400</v>
      </c>
    </row>
    <row r="336" spans="1:9" x14ac:dyDescent="0.3">
      <c r="A336" s="69" t="s">
        <v>17</v>
      </c>
      <c r="B336" s="69" t="s">
        <v>1049</v>
      </c>
      <c r="C336" s="69" t="s">
        <v>972</v>
      </c>
      <c r="D336" s="65">
        <v>3</v>
      </c>
      <c r="E336" s="65"/>
      <c r="F336" s="65">
        <v>2000</v>
      </c>
      <c r="G336" s="65"/>
      <c r="H336" s="65">
        <f t="shared" si="21"/>
        <v>6000</v>
      </c>
      <c r="I336" s="65">
        <f t="shared" si="22"/>
        <v>6000</v>
      </c>
    </row>
    <row r="337" spans="1:9" x14ac:dyDescent="0.3">
      <c r="A337" s="69" t="s">
        <v>69</v>
      </c>
      <c r="B337" s="69" t="s">
        <v>1050</v>
      </c>
      <c r="C337" s="69" t="s">
        <v>997</v>
      </c>
      <c r="D337" s="65">
        <v>12</v>
      </c>
      <c r="E337" s="65"/>
      <c r="F337" s="65">
        <v>250</v>
      </c>
      <c r="G337" s="65"/>
      <c r="H337" s="65">
        <f t="shared" si="21"/>
        <v>3000</v>
      </c>
      <c r="I337" s="65">
        <f t="shared" si="22"/>
        <v>3000</v>
      </c>
    </row>
    <row r="338" spans="1:9" x14ac:dyDescent="0.3">
      <c r="A338" s="75" t="s">
        <v>71</v>
      </c>
      <c r="B338" s="75" t="s">
        <v>1051</v>
      </c>
      <c r="C338" s="75" t="s">
        <v>1052</v>
      </c>
      <c r="D338" s="65">
        <v>3</v>
      </c>
      <c r="E338" s="65"/>
      <c r="F338" s="65">
        <v>300</v>
      </c>
      <c r="G338" s="65"/>
      <c r="H338" s="65">
        <f t="shared" si="21"/>
        <v>900</v>
      </c>
      <c r="I338" s="65">
        <f t="shared" si="22"/>
        <v>900</v>
      </c>
    </row>
    <row r="339" spans="1:9" x14ac:dyDescent="0.3">
      <c r="A339" s="75" t="s">
        <v>73</v>
      </c>
      <c r="B339" s="75" t="s">
        <v>1053</v>
      </c>
      <c r="C339" s="75" t="s">
        <v>997</v>
      </c>
      <c r="D339" s="65">
        <v>4</v>
      </c>
      <c r="E339" s="65"/>
      <c r="F339" s="65">
        <v>200</v>
      </c>
      <c r="G339" s="65"/>
      <c r="H339" s="65">
        <f t="shared" si="21"/>
        <v>800</v>
      </c>
      <c r="I339" s="65">
        <f t="shared" si="22"/>
        <v>800</v>
      </c>
    </row>
    <row r="340" spans="1:9" x14ac:dyDescent="0.3">
      <c r="A340" s="75" t="s">
        <v>75</v>
      </c>
      <c r="B340" s="75" t="s">
        <v>1054</v>
      </c>
      <c r="C340" s="75" t="s">
        <v>997</v>
      </c>
      <c r="D340" s="65">
        <v>4</v>
      </c>
      <c r="E340" s="65"/>
      <c r="F340" s="65">
        <v>5200</v>
      </c>
      <c r="G340" s="65">
        <v>100</v>
      </c>
      <c r="H340" s="65">
        <f t="shared" si="21"/>
        <v>20800</v>
      </c>
      <c r="I340" s="65">
        <f t="shared" si="22"/>
        <v>20700</v>
      </c>
    </row>
    <row r="341" spans="1:9" x14ac:dyDescent="0.3">
      <c r="A341" s="69" t="s">
        <v>77</v>
      </c>
      <c r="B341" s="73" t="s">
        <v>1055</v>
      </c>
      <c r="C341" s="73" t="s">
        <v>997</v>
      </c>
      <c r="D341" s="65">
        <v>12</v>
      </c>
      <c r="E341" s="65"/>
      <c r="F341" s="65">
        <v>4500</v>
      </c>
      <c r="G341" s="65">
        <v>150</v>
      </c>
      <c r="H341" s="65">
        <f t="shared" si="21"/>
        <v>54000</v>
      </c>
      <c r="I341" s="65">
        <f t="shared" si="22"/>
        <v>53850</v>
      </c>
    </row>
    <row r="342" spans="1:9" x14ac:dyDescent="0.3">
      <c r="A342" s="69" t="s">
        <v>620</v>
      </c>
      <c r="B342" s="73" t="s">
        <v>1056</v>
      </c>
      <c r="C342" s="73" t="s">
        <v>997</v>
      </c>
      <c r="D342" s="65">
        <v>30</v>
      </c>
      <c r="E342" s="65"/>
      <c r="F342" s="65">
        <v>3200</v>
      </c>
      <c r="G342" s="65">
        <v>150</v>
      </c>
      <c r="H342" s="65">
        <f t="shared" si="21"/>
        <v>96000</v>
      </c>
      <c r="I342" s="65">
        <f t="shared" si="22"/>
        <v>95850</v>
      </c>
    </row>
    <row r="343" spans="1:9" x14ac:dyDescent="0.3">
      <c r="A343" s="64" t="s">
        <v>246</v>
      </c>
      <c r="B343" s="64" t="s">
        <v>1057</v>
      </c>
      <c r="C343" s="65"/>
      <c r="D343" s="65"/>
      <c r="E343" s="65"/>
      <c r="F343" s="65"/>
      <c r="G343" s="65"/>
      <c r="H343" s="65"/>
      <c r="I343" s="65"/>
    </row>
    <row r="344" spans="1:9" x14ac:dyDescent="0.3">
      <c r="A344" s="65"/>
      <c r="B344" s="81" t="s">
        <v>1058</v>
      </c>
      <c r="C344" s="65"/>
      <c r="D344" s="65"/>
      <c r="E344" s="65"/>
      <c r="F344" s="65"/>
      <c r="G344" s="65"/>
      <c r="H344" s="65"/>
      <c r="I344" s="65"/>
    </row>
    <row r="345" spans="1:9" ht="206.25" x14ac:dyDescent="0.3">
      <c r="A345" s="65">
        <v>1</v>
      </c>
      <c r="B345" s="80" t="s">
        <v>1149</v>
      </c>
      <c r="C345" s="65" t="s">
        <v>135</v>
      </c>
      <c r="D345" s="65">
        <v>40</v>
      </c>
      <c r="E345" s="65">
        <v>23500</v>
      </c>
      <c r="F345" s="65">
        <v>5500</v>
      </c>
      <c r="G345" s="65">
        <f>D345*E345</f>
        <v>940000</v>
      </c>
      <c r="H345" s="65">
        <f>D345*F345</f>
        <v>220000</v>
      </c>
      <c r="I345" s="68">
        <f>G345+H345</f>
        <v>1160000</v>
      </c>
    </row>
    <row r="346" spans="1:9" ht="206.25" x14ac:dyDescent="0.3">
      <c r="A346" s="65">
        <v>2</v>
      </c>
      <c r="B346" s="80" t="s">
        <v>1150</v>
      </c>
      <c r="C346" s="65" t="s">
        <v>135</v>
      </c>
      <c r="D346" s="65">
        <v>340</v>
      </c>
      <c r="E346" s="65">
        <v>22500</v>
      </c>
      <c r="F346" s="68">
        <v>5500</v>
      </c>
      <c r="G346" s="65">
        <f>D346*E346</f>
        <v>7650000</v>
      </c>
      <c r="H346" s="65">
        <f>D346*F346</f>
        <v>1870000</v>
      </c>
      <c r="I346" s="68">
        <f>G346+H346</f>
        <v>9520000</v>
      </c>
    </row>
    <row r="347" spans="1:9" ht="150" x14ac:dyDescent="0.3">
      <c r="A347" s="65">
        <v>3</v>
      </c>
      <c r="B347" s="71" t="s">
        <v>1059</v>
      </c>
      <c r="C347" s="65" t="s">
        <v>1060</v>
      </c>
      <c r="D347" s="65">
        <v>30</v>
      </c>
      <c r="E347" s="68">
        <v>15000</v>
      </c>
      <c r="F347" s="68">
        <v>4000</v>
      </c>
      <c r="G347" s="65">
        <f>D347*E347</f>
        <v>450000</v>
      </c>
      <c r="H347" s="65">
        <f>D347*F347</f>
        <v>120000</v>
      </c>
      <c r="I347" s="68">
        <f>G347+H347</f>
        <v>570000</v>
      </c>
    </row>
    <row r="348" spans="1:9" x14ac:dyDescent="0.3">
      <c r="A348" s="65"/>
      <c r="B348" s="64" t="s">
        <v>1061</v>
      </c>
      <c r="C348" s="65"/>
      <c r="D348" s="65"/>
      <c r="E348" s="65"/>
      <c r="F348" s="65"/>
      <c r="G348" s="65"/>
      <c r="H348" s="68"/>
      <c r="I348" s="68"/>
    </row>
    <row r="349" spans="1:9" ht="131.25" x14ac:dyDescent="0.3">
      <c r="A349" s="65">
        <v>4</v>
      </c>
      <c r="B349" s="71" t="s">
        <v>1062</v>
      </c>
      <c r="C349" s="65"/>
      <c r="D349" s="65"/>
      <c r="E349" s="65"/>
      <c r="F349" s="65"/>
      <c r="G349" s="65"/>
      <c r="H349" s="68"/>
      <c r="I349" s="68"/>
    </row>
    <row r="350" spans="1:9" x14ac:dyDescent="0.3">
      <c r="A350" s="65" t="s">
        <v>11</v>
      </c>
      <c r="B350" s="71" t="s">
        <v>1063</v>
      </c>
      <c r="C350" s="65" t="s">
        <v>133</v>
      </c>
      <c r="D350" s="65">
        <v>7000</v>
      </c>
      <c r="E350" s="65">
        <v>200</v>
      </c>
      <c r="F350" s="68">
        <v>75</v>
      </c>
      <c r="G350" s="65">
        <f>D350*E350</f>
        <v>1400000</v>
      </c>
      <c r="H350" s="65">
        <f>D350*F350</f>
        <v>525000</v>
      </c>
      <c r="I350" s="68">
        <f>G350+H350</f>
        <v>1925000</v>
      </c>
    </row>
    <row r="351" spans="1:9" ht="37.5" x14ac:dyDescent="0.3">
      <c r="A351" s="69" t="s">
        <v>17</v>
      </c>
      <c r="B351" s="73" t="s">
        <v>1064</v>
      </c>
      <c r="C351" s="69"/>
      <c r="D351" s="65"/>
      <c r="E351" s="65"/>
      <c r="F351" s="65"/>
      <c r="G351" s="69"/>
      <c r="H351" s="79"/>
      <c r="I351" s="79"/>
    </row>
    <row r="352" spans="1:9" x14ac:dyDescent="0.3">
      <c r="A352" s="69" t="s">
        <v>572</v>
      </c>
      <c r="B352" s="71" t="s">
        <v>1063</v>
      </c>
      <c r="C352" s="69" t="s">
        <v>135</v>
      </c>
      <c r="D352" s="65">
        <v>760</v>
      </c>
      <c r="E352" s="65">
        <v>350</v>
      </c>
      <c r="F352" s="79">
        <v>180</v>
      </c>
      <c r="G352" s="65">
        <f>D352*E352</f>
        <v>266000</v>
      </c>
      <c r="H352" s="65">
        <f>D352*F352</f>
        <v>136800</v>
      </c>
      <c r="I352" s="68">
        <f>G352+H352</f>
        <v>402800</v>
      </c>
    </row>
    <row r="353" spans="1:9" ht="75" x14ac:dyDescent="0.3">
      <c r="A353" s="65">
        <v>5</v>
      </c>
      <c r="B353" s="78" t="s">
        <v>1065</v>
      </c>
      <c r="C353" s="65" t="s">
        <v>135</v>
      </c>
      <c r="D353" s="65">
        <v>210</v>
      </c>
      <c r="E353" s="65">
        <v>2250</v>
      </c>
      <c r="F353" s="68">
        <v>650</v>
      </c>
      <c r="G353" s="65">
        <f>D353*E353</f>
        <v>472500</v>
      </c>
      <c r="H353" s="65">
        <f>D353*F353</f>
        <v>136500</v>
      </c>
      <c r="I353" s="68">
        <f>G353+H353</f>
        <v>609000</v>
      </c>
    </row>
    <row r="354" spans="1:9" x14ac:dyDescent="0.3">
      <c r="A354" s="65"/>
      <c r="B354" s="64" t="s">
        <v>1066</v>
      </c>
      <c r="C354" s="65"/>
      <c r="D354" s="65"/>
      <c r="E354" s="65"/>
      <c r="F354" s="65"/>
      <c r="G354" s="65"/>
      <c r="H354" s="68"/>
      <c r="I354" s="68"/>
    </row>
    <row r="355" spans="1:9" ht="75" x14ac:dyDescent="0.3">
      <c r="A355" s="65">
        <v>1</v>
      </c>
      <c r="B355" s="75" t="s">
        <v>1067</v>
      </c>
      <c r="C355" s="76" t="s">
        <v>135</v>
      </c>
      <c r="D355" s="65">
        <v>3</v>
      </c>
      <c r="E355" s="65"/>
      <c r="F355" s="68">
        <v>7250000</v>
      </c>
      <c r="G355" s="75"/>
      <c r="H355" s="65">
        <f t="shared" ref="H355:H362" si="23">D355*F355</f>
        <v>21750000</v>
      </c>
      <c r="I355" s="68">
        <f t="shared" ref="I355:I362" si="24">G355+H355</f>
        <v>21750000</v>
      </c>
    </row>
    <row r="356" spans="1:9" ht="93.75" x14ac:dyDescent="0.3">
      <c r="A356" s="76">
        <v>2</v>
      </c>
      <c r="B356" s="75" t="s">
        <v>1068</v>
      </c>
      <c r="C356" s="76" t="s">
        <v>133</v>
      </c>
      <c r="D356" s="65">
        <v>50</v>
      </c>
      <c r="E356" s="65"/>
      <c r="F356" s="70">
        <v>44840</v>
      </c>
      <c r="G356" s="77"/>
      <c r="H356" s="65">
        <f t="shared" si="23"/>
        <v>2242000</v>
      </c>
      <c r="I356" s="68">
        <f t="shared" si="24"/>
        <v>2242000</v>
      </c>
    </row>
    <row r="357" spans="1:9" x14ac:dyDescent="0.3">
      <c r="A357" s="76">
        <v>3</v>
      </c>
      <c r="B357" s="75" t="s">
        <v>1069</v>
      </c>
      <c r="C357" s="76" t="s">
        <v>997</v>
      </c>
      <c r="D357" s="77">
        <v>3</v>
      </c>
      <c r="E357" s="65"/>
      <c r="F357" s="70">
        <v>23600</v>
      </c>
      <c r="G357" s="77"/>
      <c r="H357" s="65">
        <f t="shared" si="23"/>
        <v>70800</v>
      </c>
      <c r="I357" s="68">
        <f t="shared" si="24"/>
        <v>70800</v>
      </c>
    </row>
    <row r="358" spans="1:9" x14ac:dyDescent="0.3">
      <c r="A358" s="76">
        <v>4</v>
      </c>
      <c r="B358" s="75" t="s">
        <v>1070</v>
      </c>
      <c r="C358" s="76" t="s">
        <v>997</v>
      </c>
      <c r="D358" s="77">
        <v>3</v>
      </c>
      <c r="E358" s="65"/>
      <c r="F358" s="70">
        <v>29500</v>
      </c>
      <c r="G358" s="77"/>
      <c r="H358" s="65">
        <f t="shared" si="23"/>
        <v>88500</v>
      </c>
      <c r="I358" s="68">
        <f t="shared" si="24"/>
        <v>88500</v>
      </c>
    </row>
    <row r="359" spans="1:9" x14ac:dyDescent="0.3">
      <c r="A359" s="76">
        <v>5</v>
      </c>
      <c r="B359" s="75" t="s">
        <v>1071</v>
      </c>
      <c r="C359" s="76" t="s">
        <v>997</v>
      </c>
      <c r="D359" s="77">
        <v>3</v>
      </c>
      <c r="E359" s="65"/>
      <c r="F359" s="70">
        <v>33040</v>
      </c>
      <c r="G359" s="77"/>
      <c r="H359" s="65">
        <f t="shared" si="23"/>
        <v>99120</v>
      </c>
      <c r="I359" s="68">
        <f t="shared" si="24"/>
        <v>99120</v>
      </c>
    </row>
    <row r="360" spans="1:9" x14ac:dyDescent="0.3">
      <c r="A360" s="76">
        <v>6</v>
      </c>
      <c r="B360" s="75" t="s">
        <v>1072</v>
      </c>
      <c r="C360" s="76" t="s">
        <v>997</v>
      </c>
      <c r="D360" s="77">
        <v>3</v>
      </c>
      <c r="E360" s="65"/>
      <c r="F360" s="70">
        <v>33040</v>
      </c>
      <c r="G360" s="77"/>
      <c r="H360" s="65">
        <f t="shared" si="23"/>
        <v>99120</v>
      </c>
      <c r="I360" s="68">
        <f t="shared" si="24"/>
        <v>99120</v>
      </c>
    </row>
    <row r="361" spans="1:9" x14ac:dyDescent="0.3">
      <c r="A361" s="76">
        <v>7</v>
      </c>
      <c r="B361" s="75" t="s">
        <v>1073</v>
      </c>
      <c r="C361" s="76" t="s">
        <v>997</v>
      </c>
      <c r="D361" s="77">
        <v>3</v>
      </c>
      <c r="E361" s="65"/>
      <c r="F361" s="70">
        <v>33040</v>
      </c>
      <c r="G361" s="77"/>
      <c r="H361" s="65">
        <f t="shared" si="23"/>
        <v>99120</v>
      </c>
      <c r="I361" s="68">
        <f t="shared" si="24"/>
        <v>99120</v>
      </c>
    </row>
    <row r="362" spans="1:9" ht="37.5" x14ac:dyDescent="0.3">
      <c r="A362" s="76">
        <v>8</v>
      </c>
      <c r="B362" s="75" t="s">
        <v>1002</v>
      </c>
      <c r="C362" s="69" t="s">
        <v>135</v>
      </c>
      <c r="D362" s="69">
        <v>6</v>
      </c>
      <c r="E362" s="65"/>
      <c r="F362" s="70">
        <v>100000</v>
      </c>
      <c r="G362" s="69"/>
      <c r="H362" s="65">
        <f t="shared" si="23"/>
        <v>600000</v>
      </c>
      <c r="I362" s="68">
        <f t="shared" si="24"/>
        <v>600000</v>
      </c>
    </row>
    <row r="363" spans="1:9" x14ac:dyDescent="0.3">
      <c r="A363" s="69">
        <v>9</v>
      </c>
      <c r="B363" s="73" t="s">
        <v>637</v>
      </c>
      <c r="C363" s="69"/>
      <c r="D363" s="65"/>
      <c r="E363" s="65"/>
      <c r="F363" s="65"/>
      <c r="G363" s="69"/>
      <c r="H363" s="70"/>
      <c r="I363" s="70"/>
    </row>
    <row r="364" spans="1:9" ht="93.75" x14ac:dyDescent="0.3">
      <c r="A364" s="69" t="s">
        <v>11</v>
      </c>
      <c r="B364" s="74" t="s">
        <v>638</v>
      </c>
      <c r="C364" s="69" t="s">
        <v>135</v>
      </c>
      <c r="D364" s="65">
        <v>6</v>
      </c>
      <c r="E364" s="65"/>
      <c r="F364" s="70">
        <v>12000</v>
      </c>
      <c r="G364" s="69"/>
      <c r="H364" s="65">
        <f>D364*F364</f>
        <v>72000</v>
      </c>
      <c r="I364" s="68">
        <f>G364+H364</f>
        <v>72000</v>
      </c>
    </row>
    <row r="365" spans="1:9" ht="75" x14ac:dyDescent="0.3">
      <c r="A365" s="69" t="s">
        <v>17</v>
      </c>
      <c r="B365" s="74" t="s">
        <v>639</v>
      </c>
      <c r="C365" s="69" t="s">
        <v>135</v>
      </c>
      <c r="D365" s="65">
        <v>8</v>
      </c>
      <c r="E365" s="65"/>
      <c r="F365" s="70">
        <v>5000</v>
      </c>
      <c r="G365" s="69"/>
      <c r="H365" s="65">
        <f>D365*F365</f>
        <v>40000</v>
      </c>
      <c r="I365" s="68">
        <f>G365+H365</f>
        <v>40000</v>
      </c>
    </row>
    <row r="366" spans="1:9" ht="56.25" x14ac:dyDescent="0.3">
      <c r="A366" s="69" t="s">
        <v>69</v>
      </c>
      <c r="B366" s="73" t="s">
        <v>640</v>
      </c>
      <c r="C366" s="73"/>
      <c r="D366" s="65"/>
      <c r="E366" s="65"/>
      <c r="F366" s="65"/>
      <c r="G366" s="69"/>
      <c r="H366" s="70"/>
      <c r="I366" s="70"/>
    </row>
    <row r="367" spans="1:9" x14ac:dyDescent="0.3">
      <c r="A367" s="69" t="s">
        <v>572</v>
      </c>
      <c r="B367" s="73" t="s">
        <v>1034</v>
      </c>
      <c r="C367" s="69" t="s">
        <v>133</v>
      </c>
      <c r="D367" s="69">
        <v>300</v>
      </c>
      <c r="E367" s="65"/>
      <c r="F367" s="70">
        <v>472</v>
      </c>
      <c r="G367" s="69"/>
      <c r="H367" s="65">
        <f>D367*F367</f>
        <v>141600</v>
      </c>
      <c r="I367" s="68">
        <f>G367+H367</f>
        <v>141600</v>
      </c>
    </row>
    <row r="368" spans="1:9" x14ac:dyDescent="0.3">
      <c r="A368" s="69" t="s">
        <v>574</v>
      </c>
      <c r="B368" s="73" t="s">
        <v>1035</v>
      </c>
      <c r="C368" s="69" t="s">
        <v>133</v>
      </c>
      <c r="D368" s="69">
        <v>200</v>
      </c>
      <c r="E368" s="65"/>
      <c r="F368" s="70">
        <v>236</v>
      </c>
      <c r="G368" s="69"/>
      <c r="H368" s="65">
        <f>D368*F368</f>
        <v>47200</v>
      </c>
      <c r="I368" s="68">
        <f>G368+H368</f>
        <v>47200</v>
      </c>
    </row>
    <row r="369" spans="1:9" x14ac:dyDescent="0.3">
      <c r="A369" s="69" t="s">
        <v>576</v>
      </c>
      <c r="B369" s="73" t="s">
        <v>644</v>
      </c>
      <c r="C369" s="69" t="s">
        <v>133</v>
      </c>
      <c r="D369" s="69">
        <v>300</v>
      </c>
      <c r="E369" s="65"/>
      <c r="F369" s="70">
        <v>24</v>
      </c>
      <c r="G369" s="69"/>
      <c r="H369" s="65">
        <f>D369*F369</f>
        <v>7200</v>
      </c>
      <c r="I369" s="68">
        <f>G369+H369</f>
        <v>7200</v>
      </c>
    </row>
    <row r="370" spans="1:9" x14ac:dyDescent="0.3">
      <c r="A370" s="69" t="s">
        <v>578</v>
      </c>
      <c r="B370" s="73" t="s">
        <v>1036</v>
      </c>
      <c r="C370" s="69" t="s">
        <v>133</v>
      </c>
      <c r="D370" s="69">
        <v>300</v>
      </c>
      <c r="E370" s="65"/>
      <c r="F370" s="70">
        <v>3304</v>
      </c>
      <c r="G370" s="69"/>
      <c r="H370" s="65">
        <f>D370*F370</f>
        <v>991200</v>
      </c>
      <c r="I370" s="68">
        <f>G370+H370</f>
        <v>991200</v>
      </c>
    </row>
    <row r="371" spans="1:9" x14ac:dyDescent="0.3">
      <c r="A371" s="134" t="s">
        <v>662</v>
      </c>
      <c r="B371" s="134"/>
      <c r="C371" s="65"/>
      <c r="D371" s="65"/>
      <c r="E371" s="65"/>
      <c r="F371" s="65"/>
      <c r="G371" s="69"/>
      <c r="H371" s="70"/>
      <c r="I371" s="72"/>
    </row>
    <row r="372" spans="1:9" ht="75" x14ac:dyDescent="0.3">
      <c r="A372" s="65">
        <v>10</v>
      </c>
      <c r="B372" s="71" t="s">
        <v>663</v>
      </c>
      <c r="C372" s="65"/>
      <c r="D372" s="65"/>
      <c r="E372" s="65"/>
      <c r="F372" s="65"/>
      <c r="G372" s="69"/>
      <c r="H372" s="70"/>
      <c r="I372" s="72"/>
    </row>
    <row r="373" spans="1:9" x14ac:dyDescent="0.3">
      <c r="A373" s="65" t="s">
        <v>11</v>
      </c>
      <c r="B373" s="71" t="s">
        <v>664</v>
      </c>
      <c r="C373" s="65" t="s">
        <v>133</v>
      </c>
      <c r="D373" s="65">
        <v>12000</v>
      </c>
      <c r="E373" s="65">
        <v>2760</v>
      </c>
      <c r="F373" s="70">
        <v>380</v>
      </c>
      <c r="G373" s="69">
        <f>D373*E373</f>
        <v>33120000</v>
      </c>
      <c r="H373" s="65">
        <f>D373*F373</f>
        <v>4560000</v>
      </c>
      <c r="I373" s="68">
        <f>G373+H373</f>
        <v>37680000</v>
      </c>
    </row>
    <row r="374" spans="1:9" ht="37.5" x14ac:dyDescent="0.3">
      <c r="A374" s="65" t="s">
        <v>582</v>
      </c>
      <c r="B374" s="71" t="s">
        <v>672</v>
      </c>
      <c r="C374" s="65"/>
      <c r="D374" s="65"/>
      <c r="E374" s="65"/>
      <c r="F374" s="65"/>
      <c r="G374" s="69"/>
      <c r="H374" s="70"/>
      <c r="I374" s="72"/>
    </row>
    <row r="375" spans="1:9" x14ac:dyDescent="0.3">
      <c r="A375" s="65" t="s">
        <v>11</v>
      </c>
      <c r="B375" s="71" t="s">
        <v>673</v>
      </c>
      <c r="C375" s="65" t="s">
        <v>135</v>
      </c>
      <c r="D375" s="65">
        <v>30</v>
      </c>
      <c r="E375" s="65">
        <v>2150</v>
      </c>
      <c r="F375" s="70">
        <v>650</v>
      </c>
      <c r="G375" s="69">
        <f>D375*E375</f>
        <v>64500</v>
      </c>
      <c r="H375" s="65">
        <f>D375*F375</f>
        <v>19500</v>
      </c>
      <c r="I375" s="68">
        <f>G375+H375</f>
        <v>84000</v>
      </c>
    </row>
    <row r="376" spans="1:9" x14ac:dyDescent="0.3">
      <c r="A376" s="65"/>
      <c r="B376" s="65"/>
      <c r="C376" s="65"/>
      <c r="D376" s="65"/>
      <c r="E376" s="65"/>
      <c r="F376" s="65"/>
      <c r="G376" s="65"/>
      <c r="H376" s="64" t="s">
        <v>1083</v>
      </c>
      <c r="I376" s="63">
        <f>SUM(I5:I375)</f>
        <v>414535691</v>
      </c>
    </row>
    <row r="377" spans="1:9" x14ac:dyDescent="0.3">
      <c r="A377" s="65">
        <v>12</v>
      </c>
      <c r="B377" s="67" t="s">
        <v>1074</v>
      </c>
      <c r="C377" s="65"/>
      <c r="D377" s="65"/>
      <c r="E377" s="65"/>
      <c r="F377" s="65"/>
      <c r="G377" s="65"/>
      <c r="H377" s="65"/>
      <c r="I377" s="66">
        <v>80000000</v>
      </c>
    </row>
    <row r="378" spans="1:9" x14ac:dyDescent="0.3">
      <c r="A378" s="65">
        <v>13</v>
      </c>
      <c r="B378" s="67" t="s">
        <v>1075</v>
      </c>
      <c r="C378" s="65"/>
      <c r="D378" s="65"/>
      <c r="E378" s="65"/>
      <c r="F378" s="65"/>
      <c r="G378" s="65"/>
      <c r="H378" s="65"/>
      <c r="I378" s="66">
        <v>7000000</v>
      </c>
    </row>
    <row r="379" spans="1:9" x14ac:dyDescent="0.3">
      <c r="A379" s="65">
        <v>14</v>
      </c>
      <c r="B379" s="67" t="s">
        <v>1076</v>
      </c>
      <c r="C379" s="65"/>
      <c r="D379" s="65"/>
      <c r="E379" s="65"/>
      <c r="F379" s="65"/>
      <c r="G379" s="65"/>
      <c r="H379" s="65"/>
      <c r="I379" s="66">
        <v>18000000</v>
      </c>
    </row>
    <row r="380" spans="1:9" x14ac:dyDescent="0.3">
      <c r="A380" s="65">
        <v>15</v>
      </c>
      <c r="B380" s="67" t="s">
        <v>1077</v>
      </c>
      <c r="C380" s="65"/>
      <c r="D380" s="65"/>
      <c r="E380" s="65"/>
      <c r="F380" s="65"/>
      <c r="G380" s="65"/>
      <c r="H380" s="65"/>
      <c r="I380" s="66">
        <v>15000000</v>
      </c>
    </row>
    <row r="381" spans="1:9" x14ac:dyDescent="0.3">
      <c r="A381" s="65">
        <v>16</v>
      </c>
      <c r="B381" s="67" t="s">
        <v>1078</v>
      </c>
      <c r="C381" s="65"/>
      <c r="D381" s="65"/>
      <c r="E381" s="65"/>
      <c r="F381" s="65"/>
      <c r="G381" s="65"/>
      <c r="H381" s="65"/>
      <c r="I381" s="66">
        <v>5000000</v>
      </c>
    </row>
    <row r="382" spans="1:9" x14ac:dyDescent="0.3">
      <c r="A382" s="65">
        <v>17</v>
      </c>
      <c r="B382" s="67" t="s">
        <v>1079</v>
      </c>
      <c r="C382" s="65"/>
      <c r="D382" s="65"/>
      <c r="E382" s="65"/>
      <c r="F382" s="65"/>
      <c r="G382" s="65"/>
      <c r="H382" s="65"/>
      <c r="I382" s="66">
        <f>40000000+4100000</f>
        <v>44100000</v>
      </c>
    </row>
    <row r="383" spans="1:9" x14ac:dyDescent="0.3">
      <c r="A383" s="65">
        <v>18</v>
      </c>
      <c r="B383" s="67" t="s">
        <v>1080</v>
      </c>
      <c r="C383" s="65"/>
      <c r="D383" s="65"/>
      <c r="E383" s="65"/>
      <c r="F383" s="65"/>
      <c r="G383" s="65"/>
      <c r="H383" s="65"/>
      <c r="I383" s="66">
        <v>2500000</v>
      </c>
    </row>
    <row r="384" spans="1:9" x14ac:dyDescent="0.3">
      <c r="A384" s="65">
        <v>19</v>
      </c>
      <c r="B384" s="67" t="s">
        <v>1081</v>
      </c>
      <c r="C384" s="65"/>
      <c r="D384" s="65"/>
      <c r="E384" s="65"/>
      <c r="F384" s="65"/>
      <c r="G384" s="65"/>
      <c r="H384" s="65"/>
      <c r="I384" s="66">
        <v>500000</v>
      </c>
    </row>
    <row r="385" spans="1:9" x14ac:dyDescent="0.3">
      <c r="A385" s="65"/>
      <c r="B385" s="65"/>
      <c r="C385" s="65"/>
      <c r="D385" s="65"/>
      <c r="E385" s="65"/>
      <c r="F385" s="65"/>
      <c r="G385" s="65"/>
      <c r="H385" s="64" t="s">
        <v>1082</v>
      </c>
      <c r="I385" s="63">
        <f>SUM(I376:I384)</f>
        <v>586635691</v>
      </c>
    </row>
    <row r="386" spans="1:9" x14ac:dyDescent="0.3">
      <c r="I386" s="62"/>
    </row>
  </sheetData>
  <mergeCells count="41">
    <mergeCell ref="I286:I306"/>
    <mergeCell ref="H231:H285"/>
    <mergeCell ref="I231:I285"/>
    <mergeCell ref="H286:H306"/>
    <mergeCell ref="A371:B371"/>
    <mergeCell ref="G286:G306"/>
    <mergeCell ref="A231:A285"/>
    <mergeCell ref="C231:C285"/>
    <mergeCell ref="D231:D285"/>
    <mergeCell ref="E231:E285"/>
    <mergeCell ref="F231:F285"/>
    <mergeCell ref="G231:G285"/>
    <mergeCell ref="A286:A306"/>
    <mergeCell ref="C286:C306"/>
    <mergeCell ref="D286:D306"/>
    <mergeCell ref="E286:E306"/>
    <mergeCell ref="F286:F306"/>
    <mergeCell ref="A1:I1"/>
    <mergeCell ref="A2:I2"/>
    <mergeCell ref="A3:A4"/>
    <mergeCell ref="B3:B4"/>
    <mergeCell ref="C3:C4"/>
    <mergeCell ref="D3:D4"/>
    <mergeCell ref="E3:F3"/>
    <mergeCell ref="G3:I3"/>
    <mergeCell ref="A147:A192"/>
    <mergeCell ref="I147:I192"/>
    <mergeCell ref="H147:H192"/>
    <mergeCell ref="G147:G192"/>
    <mergeCell ref="A194:A215"/>
    <mergeCell ref="I194:I215"/>
    <mergeCell ref="H194:H215"/>
    <mergeCell ref="D194:D215"/>
    <mergeCell ref="E194:E215"/>
    <mergeCell ref="F194:F215"/>
    <mergeCell ref="G194:G215"/>
    <mergeCell ref="C147:C192"/>
    <mergeCell ref="D147:D192"/>
    <mergeCell ref="E147:E192"/>
    <mergeCell ref="F147:F192"/>
    <mergeCell ref="C194:C215"/>
  </mergeCells>
  <printOptions horizontalCentered="1"/>
  <pageMargins left="0.43307086614173229" right="0.43307086614173229" top="0.74803149606299213" bottom="0.55118110236220474" header="0.31496062992125984" footer="0.31496062992125984"/>
  <pageSetup paperSize="9" scale="59"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4"/>
  <sheetViews>
    <sheetView topLeftCell="A149" zoomScale="80" zoomScaleNormal="80" workbookViewId="0">
      <selection activeCell="F153" sqref="F153"/>
    </sheetView>
  </sheetViews>
  <sheetFormatPr defaultColWidth="9.140625" defaultRowHeight="15" x14ac:dyDescent="0.25"/>
  <cols>
    <col min="1" max="1" width="8.140625" style="34" customWidth="1"/>
    <col min="2" max="2" width="59.42578125" style="34" customWidth="1"/>
    <col min="3" max="3" width="8" style="34" bestFit="1" customWidth="1"/>
    <col min="4" max="4" width="10.42578125" style="34" bestFit="1" customWidth="1"/>
    <col min="5" max="5" width="10.42578125" style="34" customWidth="1"/>
    <col min="6" max="6" width="18" style="34" customWidth="1"/>
    <col min="7" max="16384" width="9.140625" style="34"/>
  </cols>
  <sheetData>
    <row r="1" spans="1:6" ht="48.75" customHeight="1" x14ac:dyDescent="0.25">
      <c r="A1" s="119" t="s">
        <v>1089</v>
      </c>
      <c r="B1" s="119"/>
      <c r="C1" s="119"/>
      <c r="D1" s="119"/>
      <c r="E1" s="119"/>
      <c r="F1" s="119"/>
    </row>
    <row r="2" spans="1:6" x14ac:dyDescent="0.25">
      <c r="A2" s="121" t="s">
        <v>1</v>
      </c>
      <c r="B2" s="121"/>
      <c r="C2" s="121"/>
      <c r="D2" s="121"/>
      <c r="E2" s="121"/>
      <c r="F2" s="121"/>
    </row>
    <row r="3" spans="1:6" ht="18.75" x14ac:dyDescent="0.25">
      <c r="A3" s="122" t="s">
        <v>1088</v>
      </c>
      <c r="B3" s="123"/>
      <c r="C3" s="123"/>
      <c r="D3" s="123"/>
      <c r="E3" s="123"/>
      <c r="F3" s="124"/>
    </row>
    <row r="4" spans="1:6" ht="30" x14ac:dyDescent="0.25">
      <c r="A4" s="36" t="s">
        <v>2</v>
      </c>
      <c r="B4" s="37" t="s">
        <v>3</v>
      </c>
      <c r="C4" s="37" t="s">
        <v>4</v>
      </c>
      <c r="D4" s="39" t="s">
        <v>6</v>
      </c>
      <c r="E4" s="38" t="s">
        <v>1117</v>
      </c>
      <c r="F4" s="36" t="s">
        <v>1120</v>
      </c>
    </row>
    <row r="5" spans="1:6" x14ac:dyDescent="0.25">
      <c r="B5" s="40" t="s">
        <v>8</v>
      </c>
      <c r="E5" s="35"/>
    </row>
    <row r="6" spans="1:6" x14ac:dyDescent="0.25">
      <c r="E6" s="35"/>
    </row>
    <row r="7" spans="1:6" ht="75" x14ac:dyDescent="0.25">
      <c r="A7" s="45" t="s">
        <v>9</v>
      </c>
      <c r="B7" s="41" t="s">
        <v>1159</v>
      </c>
      <c r="E7" s="35"/>
    </row>
    <row r="8" spans="1:6" x14ac:dyDescent="0.25">
      <c r="A8" s="45" t="s">
        <v>11</v>
      </c>
      <c r="B8" s="34" t="s">
        <v>12</v>
      </c>
      <c r="C8" s="34" t="s">
        <v>13</v>
      </c>
      <c r="D8" s="34">
        <f>40365+SD!G9</f>
        <v>126105</v>
      </c>
      <c r="E8" s="35">
        <v>118</v>
      </c>
      <c r="F8" s="34">
        <f>D8*E8</f>
        <v>14880390</v>
      </c>
    </row>
    <row r="9" spans="1:6" ht="75" x14ac:dyDescent="0.25">
      <c r="A9" s="45" t="s">
        <v>14</v>
      </c>
      <c r="B9" s="41" t="s">
        <v>1160</v>
      </c>
      <c r="E9" s="35"/>
    </row>
    <row r="10" spans="1:6" x14ac:dyDescent="0.25">
      <c r="A10" s="45" t="s">
        <v>11</v>
      </c>
      <c r="B10" s="34" t="s">
        <v>16</v>
      </c>
      <c r="C10" s="34" t="s">
        <v>13</v>
      </c>
      <c r="D10" s="34">
        <f>4170+SD!G12</f>
        <v>12744</v>
      </c>
      <c r="E10" s="35">
        <v>531</v>
      </c>
      <c r="F10" s="34">
        <f>D10*E10</f>
        <v>6767064</v>
      </c>
    </row>
    <row r="11" spans="1:6" x14ac:dyDescent="0.25">
      <c r="A11" s="45" t="s">
        <v>17</v>
      </c>
      <c r="B11" s="34" t="s">
        <v>18</v>
      </c>
      <c r="C11" s="34" t="s">
        <v>13</v>
      </c>
      <c r="D11" s="34">
        <f>4045+SD!G14</f>
        <v>12619</v>
      </c>
      <c r="E11" s="35">
        <v>590</v>
      </c>
      <c r="F11" s="34">
        <f>D11*E11</f>
        <v>7445210</v>
      </c>
    </row>
    <row r="12" spans="1:6" ht="30" x14ac:dyDescent="0.25">
      <c r="A12" s="45" t="s">
        <v>19</v>
      </c>
      <c r="B12" s="41" t="s">
        <v>20</v>
      </c>
      <c r="E12" s="35"/>
    </row>
    <row r="13" spans="1:6" x14ac:dyDescent="0.25">
      <c r="A13" s="45" t="s">
        <v>11</v>
      </c>
      <c r="B13" s="34" t="s">
        <v>12</v>
      </c>
      <c r="C13" s="34" t="s">
        <v>13</v>
      </c>
      <c r="D13" s="34">
        <f>22765.5+SD!G17</f>
        <v>67146.3</v>
      </c>
      <c r="E13" s="35">
        <v>28</v>
      </c>
      <c r="F13" s="34">
        <f>D13*E13</f>
        <v>1880096.4000000001</v>
      </c>
    </row>
    <row r="14" spans="1:6" ht="60" x14ac:dyDescent="0.25">
      <c r="A14" s="45" t="s">
        <v>1126</v>
      </c>
      <c r="B14" s="41" t="s">
        <v>22</v>
      </c>
      <c r="C14" s="34" t="s">
        <v>13</v>
      </c>
      <c r="D14" s="34">
        <f>44368.3+SD!G19</f>
        <v>81136.3</v>
      </c>
      <c r="E14" s="35">
        <v>35</v>
      </c>
      <c r="F14" s="34">
        <f>D14*E14</f>
        <v>2839770.5</v>
      </c>
    </row>
    <row r="15" spans="1:6" x14ac:dyDescent="0.25">
      <c r="A15" s="45"/>
      <c r="B15" s="40" t="s">
        <v>34</v>
      </c>
      <c r="E15" s="35"/>
    </row>
    <row r="16" spans="1:6" ht="226.5" customHeight="1" x14ac:dyDescent="0.25">
      <c r="A16" s="45" t="s">
        <v>35</v>
      </c>
      <c r="B16" s="42" t="s">
        <v>36</v>
      </c>
      <c r="E16" s="35"/>
    </row>
    <row r="17" spans="1:6" ht="30" x14ac:dyDescent="0.25">
      <c r="A17" s="45" t="s">
        <v>11</v>
      </c>
      <c r="B17" s="41" t="s">
        <v>37</v>
      </c>
      <c r="C17" s="34" t="s">
        <v>38</v>
      </c>
      <c r="D17" s="34">
        <v>168776</v>
      </c>
      <c r="E17" s="35">
        <v>295</v>
      </c>
      <c r="F17" s="34">
        <f>D17*E17</f>
        <v>49788920</v>
      </c>
    </row>
    <row r="18" spans="1:6" x14ac:dyDescent="0.25">
      <c r="A18" s="45"/>
      <c r="B18" s="40" t="s">
        <v>40</v>
      </c>
      <c r="E18" s="35"/>
    </row>
    <row r="19" spans="1:6" ht="45" x14ac:dyDescent="0.25">
      <c r="A19" s="45" t="s">
        <v>41</v>
      </c>
      <c r="B19" s="41" t="s">
        <v>883</v>
      </c>
      <c r="E19" s="35"/>
    </row>
    <row r="20" spans="1:6" ht="30" x14ac:dyDescent="0.25">
      <c r="A20" s="45" t="s">
        <v>11</v>
      </c>
      <c r="B20" s="41" t="s">
        <v>884</v>
      </c>
      <c r="C20" s="34" t="s">
        <v>13</v>
      </c>
      <c r="D20" s="34">
        <f>17328+SD!G33</f>
        <v>20734</v>
      </c>
      <c r="E20" s="35">
        <v>4683</v>
      </c>
      <c r="F20" s="34">
        <f>D20*E20</f>
        <v>97097322</v>
      </c>
    </row>
    <row r="21" spans="1:6" ht="121.5" customHeight="1" x14ac:dyDescent="0.25">
      <c r="A21" s="45" t="s">
        <v>44</v>
      </c>
      <c r="B21" s="41" t="s">
        <v>885</v>
      </c>
      <c r="E21" s="35"/>
    </row>
    <row r="22" spans="1:6" ht="30" x14ac:dyDescent="0.25">
      <c r="A22" s="45" t="s">
        <v>11</v>
      </c>
      <c r="B22" s="41" t="s">
        <v>886</v>
      </c>
      <c r="C22" s="34" t="s">
        <v>13</v>
      </c>
      <c r="D22" s="34">
        <f>213+SD!G36</f>
        <v>297</v>
      </c>
      <c r="E22" s="35">
        <v>5144</v>
      </c>
      <c r="F22" s="34">
        <f>D22*E22</f>
        <v>1527768</v>
      </c>
    </row>
    <row r="23" spans="1:6" ht="75" x14ac:dyDescent="0.25">
      <c r="A23" s="45" t="s">
        <v>47</v>
      </c>
      <c r="B23" s="42" t="s">
        <v>48</v>
      </c>
      <c r="C23" s="34" t="s">
        <v>49</v>
      </c>
      <c r="D23" s="34">
        <v>5830</v>
      </c>
      <c r="E23" s="35">
        <v>725</v>
      </c>
      <c r="F23" s="34">
        <f>D23*E23</f>
        <v>4226750</v>
      </c>
    </row>
    <row r="24" spans="1:6" ht="214.5" customHeight="1" x14ac:dyDescent="0.25">
      <c r="A24" s="45" t="s">
        <v>50</v>
      </c>
      <c r="B24" s="41" t="s">
        <v>51</v>
      </c>
      <c r="E24" s="35"/>
    </row>
    <row r="25" spans="1:6" ht="30" x14ac:dyDescent="0.25">
      <c r="A25" s="45"/>
      <c r="B25" s="41" t="s">
        <v>52</v>
      </c>
      <c r="C25" s="34" t="s">
        <v>13</v>
      </c>
      <c r="D25" s="34">
        <f>19906+SD!G41</f>
        <v>28048</v>
      </c>
      <c r="E25" s="35">
        <v>6232</v>
      </c>
      <c r="F25" s="34">
        <f t="shared" ref="F25:F32" si="0">D25*E25</f>
        <v>174795136</v>
      </c>
    </row>
    <row r="26" spans="1:6" x14ac:dyDescent="0.25">
      <c r="A26" s="45"/>
      <c r="B26" s="34" t="s">
        <v>53</v>
      </c>
      <c r="C26" s="34" t="s">
        <v>13</v>
      </c>
      <c r="D26" s="34">
        <v>2024</v>
      </c>
      <c r="E26" s="35">
        <v>6350</v>
      </c>
      <c r="F26" s="34">
        <f t="shared" si="0"/>
        <v>12852400</v>
      </c>
    </row>
    <row r="27" spans="1:6" x14ac:dyDescent="0.25">
      <c r="A27" s="45"/>
      <c r="B27" s="34" t="s">
        <v>54</v>
      </c>
      <c r="C27" s="34" t="s">
        <v>13</v>
      </c>
      <c r="D27" s="34">
        <v>967</v>
      </c>
      <c r="E27" s="35">
        <v>6350</v>
      </c>
      <c r="F27" s="34">
        <f t="shared" si="0"/>
        <v>6140450</v>
      </c>
    </row>
    <row r="28" spans="1:6" x14ac:dyDescent="0.25">
      <c r="A28" s="45"/>
      <c r="B28" s="34" t="s">
        <v>55</v>
      </c>
      <c r="C28" s="34" t="s">
        <v>13</v>
      </c>
      <c r="D28" s="34">
        <v>652.9</v>
      </c>
      <c r="E28" s="35">
        <v>6468</v>
      </c>
      <c r="F28" s="34">
        <f t="shared" si="0"/>
        <v>4222957.2</v>
      </c>
    </row>
    <row r="29" spans="1:6" x14ac:dyDescent="0.25">
      <c r="A29" s="45"/>
      <c r="B29" s="34" t="s">
        <v>56</v>
      </c>
      <c r="C29" s="34" t="s">
        <v>13</v>
      </c>
      <c r="D29" s="34">
        <f>3901+SD!G49</f>
        <v>5955</v>
      </c>
      <c r="E29" s="35">
        <v>6468</v>
      </c>
      <c r="F29" s="34">
        <f t="shared" si="0"/>
        <v>38516940</v>
      </c>
    </row>
    <row r="30" spans="1:6" x14ac:dyDescent="0.25">
      <c r="A30" s="45"/>
      <c r="B30" s="34" t="s">
        <v>57</v>
      </c>
      <c r="C30" s="34" t="s">
        <v>13</v>
      </c>
      <c r="D30" s="34">
        <v>56.600000000000009</v>
      </c>
      <c r="E30" s="35">
        <v>6350</v>
      </c>
      <c r="F30" s="34">
        <f t="shared" si="0"/>
        <v>359410.00000000006</v>
      </c>
    </row>
    <row r="31" spans="1:6" x14ac:dyDescent="0.25">
      <c r="A31" s="45"/>
      <c r="B31" s="34" t="s">
        <v>58</v>
      </c>
      <c r="C31" s="34" t="s">
        <v>13</v>
      </c>
      <c r="D31" s="34">
        <v>113</v>
      </c>
      <c r="E31" s="35">
        <v>6468</v>
      </c>
      <c r="F31" s="34">
        <f t="shared" si="0"/>
        <v>730884</v>
      </c>
    </row>
    <row r="32" spans="1:6" x14ac:dyDescent="0.25">
      <c r="A32" s="45"/>
      <c r="B32" s="34" t="s">
        <v>59</v>
      </c>
      <c r="C32" s="34" t="s">
        <v>60</v>
      </c>
      <c r="D32" s="34">
        <f>83+SD!G55</f>
        <v>8337</v>
      </c>
      <c r="E32" s="35">
        <v>6232</v>
      </c>
      <c r="F32" s="34">
        <f t="shared" si="0"/>
        <v>51956184</v>
      </c>
    </row>
    <row r="33" spans="1:6" ht="30" x14ac:dyDescent="0.25">
      <c r="A33" s="45" t="s">
        <v>1127</v>
      </c>
      <c r="B33" s="41" t="s">
        <v>62</v>
      </c>
      <c r="E33" s="35"/>
    </row>
    <row r="34" spans="1:6" x14ac:dyDescent="0.25">
      <c r="A34" s="45" t="s">
        <v>11</v>
      </c>
      <c r="B34" s="34" t="s">
        <v>63</v>
      </c>
      <c r="C34" s="34" t="s">
        <v>64</v>
      </c>
      <c r="D34" s="34">
        <f>4515+SD!G58</f>
        <v>6809.16</v>
      </c>
      <c r="E34" s="35">
        <v>88500</v>
      </c>
      <c r="F34" s="34">
        <f>D34*E34</f>
        <v>602610660</v>
      </c>
    </row>
    <row r="35" spans="1:6" ht="30" x14ac:dyDescent="0.25">
      <c r="A35" s="45" t="s">
        <v>61</v>
      </c>
      <c r="B35" s="41" t="s">
        <v>66</v>
      </c>
      <c r="E35" s="35"/>
    </row>
    <row r="36" spans="1:6" x14ac:dyDescent="0.25">
      <c r="A36" s="45" t="s">
        <v>11</v>
      </c>
      <c r="B36" s="34" t="s">
        <v>67</v>
      </c>
      <c r="C36" s="34" t="s">
        <v>49</v>
      </c>
      <c r="D36" s="34">
        <f>24291+SD!G61</f>
        <v>29409</v>
      </c>
      <c r="E36" s="35">
        <v>413</v>
      </c>
      <c r="F36" s="34">
        <f t="shared" ref="F36:F42" si="1">D36*E36</f>
        <v>12145917</v>
      </c>
    </row>
    <row r="37" spans="1:6" x14ac:dyDescent="0.25">
      <c r="A37" s="45" t="s">
        <v>17</v>
      </c>
      <c r="B37" s="34" t="s">
        <v>68</v>
      </c>
      <c r="C37" s="34" t="s">
        <v>49</v>
      </c>
      <c r="D37" s="34">
        <v>20473</v>
      </c>
      <c r="E37" s="35">
        <v>531</v>
      </c>
      <c r="F37" s="34">
        <f t="shared" si="1"/>
        <v>10871163</v>
      </c>
    </row>
    <row r="38" spans="1:6" ht="30" x14ac:dyDescent="0.25">
      <c r="A38" s="45" t="s">
        <v>69</v>
      </c>
      <c r="B38" s="41" t="s">
        <v>70</v>
      </c>
      <c r="C38" s="34" t="s">
        <v>49</v>
      </c>
      <c r="D38" s="34">
        <v>11582</v>
      </c>
      <c r="E38" s="35">
        <v>531</v>
      </c>
      <c r="F38" s="34">
        <f t="shared" si="1"/>
        <v>6150042</v>
      </c>
    </row>
    <row r="39" spans="1:6" x14ac:dyDescent="0.25">
      <c r="A39" s="45" t="s">
        <v>71</v>
      </c>
      <c r="B39" s="41" t="s">
        <v>72</v>
      </c>
      <c r="C39" s="34" t="s">
        <v>49</v>
      </c>
      <c r="D39" s="34">
        <f>21173.16+SD!G67</f>
        <v>31973.16</v>
      </c>
      <c r="E39" s="35">
        <v>531</v>
      </c>
      <c r="F39" s="34">
        <f t="shared" si="1"/>
        <v>16977747.960000001</v>
      </c>
    </row>
    <row r="40" spans="1:6" x14ac:dyDescent="0.25">
      <c r="A40" s="45" t="s">
        <v>73</v>
      </c>
      <c r="B40" s="34" t="s">
        <v>74</v>
      </c>
      <c r="C40" s="34" t="s">
        <v>49</v>
      </c>
      <c r="D40" s="34">
        <v>408.5</v>
      </c>
      <c r="E40" s="35">
        <v>413</v>
      </c>
      <c r="F40" s="34">
        <f t="shared" si="1"/>
        <v>168710.5</v>
      </c>
    </row>
    <row r="41" spans="1:6" x14ac:dyDescent="0.25">
      <c r="A41" s="45" t="s">
        <v>75</v>
      </c>
      <c r="B41" s="34" t="s">
        <v>76</v>
      </c>
      <c r="C41" s="34" t="s">
        <v>49</v>
      </c>
      <c r="D41" s="34">
        <v>873</v>
      </c>
      <c r="E41" s="35">
        <v>413</v>
      </c>
      <c r="F41" s="34">
        <f t="shared" si="1"/>
        <v>360549</v>
      </c>
    </row>
    <row r="42" spans="1:6" ht="30" x14ac:dyDescent="0.25">
      <c r="A42" s="45" t="s">
        <v>77</v>
      </c>
      <c r="B42" s="41" t="s">
        <v>78</v>
      </c>
      <c r="C42" s="34" t="s">
        <v>49</v>
      </c>
      <c r="D42" s="34">
        <f>545+SD!G73</f>
        <v>35625</v>
      </c>
      <c r="E42" s="35">
        <v>413</v>
      </c>
      <c r="F42" s="34">
        <f t="shared" si="1"/>
        <v>14713125</v>
      </c>
    </row>
    <row r="43" spans="1:6" x14ac:dyDescent="0.25">
      <c r="A43" s="45"/>
      <c r="B43" s="40" t="s">
        <v>80</v>
      </c>
      <c r="E43" s="35"/>
    </row>
    <row r="44" spans="1:6" ht="75" x14ac:dyDescent="0.25">
      <c r="A44" s="45" t="s">
        <v>81</v>
      </c>
      <c r="B44" s="41" t="s">
        <v>82</v>
      </c>
      <c r="C44" s="34" t="s">
        <v>13</v>
      </c>
      <c r="D44" s="34">
        <f>1497+SD!G79</f>
        <v>12837</v>
      </c>
      <c r="E44" s="35">
        <v>7729</v>
      </c>
      <c r="F44" s="34">
        <f>D44*E44</f>
        <v>99217173</v>
      </c>
    </row>
    <row r="45" spans="1:6" ht="105" x14ac:dyDescent="0.25">
      <c r="A45" s="45" t="s">
        <v>83</v>
      </c>
      <c r="B45" s="42" t="s">
        <v>84</v>
      </c>
      <c r="C45" s="34" t="s">
        <v>13</v>
      </c>
      <c r="D45" s="34">
        <f>5334+SD!G81</f>
        <v>7329</v>
      </c>
      <c r="E45" s="35">
        <v>7670</v>
      </c>
      <c r="F45" s="34">
        <f>D45*E45</f>
        <v>56213430</v>
      </c>
    </row>
    <row r="46" spans="1:6" ht="75" x14ac:dyDescent="0.25">
      <c r="A46" s="45" t="s">
        <v>85</v>
      </c>
      <c r="B46" s="42" t="s">
        <v>86</v>
      </c>
      <c r="C46" s="34" t="s">
        <v>13</v>
      </c>
      <c r="D46" s="34">
        <v>3202</v>
      </c>
      <c r="E46" s="35">
        <v>8438</v>
      </c>
      <c r="F46" s="34">
        <f>D46*E46</f>
        <v>27018476</v>
      </c>
    </row>
    <row r="47" spans="1:6" x14ac:dyDescent="0.25">
      <c r="A47" s="45"/>
      <c r="B47" s="40" t="s">
        <v>88</v>
      </c>
      <c r="E47" s="35"/>
    </row>
    <row r="48" spans="1:6" ht="135" x14ac:dyDescent="0.25">
      <c r="A48" s="45" t="s">
        <v>89</v>
      </c>
      <c r="B48" s="41" t="s">
        <v>90</v>
      </c>
      <c r="E48" s="35"/>
    </row>
    <row r="49" spans="1:6" ht="30" x14ac:dyDescent="0.25">
      <c r="A49" s="45" t="s">
        <v>11</v>
      </c>
      <c r="B49" s="41" t="s">
        <v>91</v>
      </c>
      <c r="C49" s="34" t="s">
        <v>92</v>
      </c>
      <c r="D49" s="34">
        <v>932</v>
      </c>
      <c r="E49" s="35">
        <v>544</v>
      </c>
      <c r="F49" s="34">
        <f>D49*E49</f>
        <v>507008</v>
      </c>
    </row>
    <row r="50" spans="1:6" ht="75" x14ac:dyDescent="0.25">
      <c r="A50" s="45" t="s">
        <v>93</v>
      </c>
      <c r="B50" s="41" t="s">
        <v>94</v>
      </c>
      <c r="E50" s="35"/>
    </row>
    <row r="51" spans="1:6" ht="30" x14ac:dyDescent="0.25">
      <c r="A51" s="45" t="s">
        <v>11</v>
      </c>
      <c r="B51" s="41" t="s">
        <v>95</v>
      </c>
      <c r="C51" s="34" t="s">
        <v>49</v>
      </c>
      <c r="D51" s="34">
        <v>530</v>
      </c>
      <c r="E51" s="35">
        <v>3279</v>
      </c>
      <c r="F51" s="34">
        <f>D51*E51</f>
        <v>1737870</v>
      </c>
    </row>
    <row r="52" spans="1:6" x14ac:dyDescent="0.25">
      <c r="A52" s="45"/>
      <c r="B52" s="34" t="s">
        <v>98</v>
      </c>
      <c r="E52" s="35"/>
    </row>
    <row r="53" spans="1:6" x14ac:dyDescent="0.25">
      <c r="A53" s="45"/>
      <c r="B53" s="34" t="s">
        <v>1121</v>
      </c>
      <c r="C53" s="34" t="s">
        <v>99</v>
      </c>
      <c r="D53" s="34">
        <v>277</v>
      </c>
      <c r="E53" s="35">
        <v>97</v>
      </c>
      <c r="F53" s="34">
        <f>D53*E53</f>
        <v>26869</v>
      </c>
    </row>
    <row r="54" spans="1:6" x14ac:dyDescent="0.25">
      <c r="A54" s="45"/>
      <c r="B54" s="34" t="s">
        <v>100</v>
      </c>
      <c r="E54" s="35"/>
    </row>
    <row r="55" spans="1:6" x14ac:dyDescent="0.25">
      <c r="A55" s="45"/>
      <c r="B55" s="34" t="s">
        <v>101</v>
      </c>
      <c r="C55" s="34" t="s">
        <v>99</v>
      </c>
      <c r="D55" s="34">
        <v>3</v>
      </c>
      <c r="E55" s="35">
        <v>58</v>
      </c>
      <c r="F55" s="34">
        <f>D55*E55</f>
        <v>174</v>
      </c>
    </row>
    <row r="56" spans="1:6" x14ac:dyDescent="0.25">
      <c r="A56" s="45"/>
      <c r="B56" s="34" t="s">
        <v>102</v>
      </c>
      <c r="C56" s="34" t="s">
        <v>99</v>
      </c>
      <c r="D56" s="34">
        <v>215</v>
      </c>
      <c r="E56" s="35">
        <v>65</v>
      </c>
      <c r="F56" s="34">
        <f>D56*E56</f>
        <v>13975</v>
      </c>
    </row>
    <row r="57" spans="1:6" x14ac:dyDescent="0.25">
      <c r="A57" s="45"/>
      <c r="B57" s="34" t="s">
        <v>103</v>
      </c>
      <c r="E57" s="35"/>
    </row>
    <row r="58" spans="1:6" x14ac:dyDescent="0.25">
      <c r="A58" s="45"/>
      <c r="B58" s="34" t="s">
        <v>104</v>
      </c>
      <c r="C58" s="34" t="s">
        <v>99</v>
      </c>
      <c r="D58" s="34">
        <v>203</v>
      </c>
      <c r="E58" s="35">
        <v>90</v>
      </c>
      <c r="F58" s="34">
        <f t="shared" ref="F58:F67" si="2">D58*E58</f>
        <v>18270</v>
      </c>
    </row>
    <row r="59" spans="1:6" ht="30" x14ac:dyDescent="0.25">
      <c r="A59" s="45"/>
      <c r="B59" s="41" t="s">
        <v>105</v>
      </c>
      <c r="C59" s="34" t="s">
        <v>99</v>
      </c>
      <c r="D59" s="34">
        <v>179</v>
      </c>
      <c r="E59" s="35">
        <v>39</v>
      </c>
      <c r="F59" s="34">
        <f t="shared" si="2"/>
        <v>6981</v>
      </c>
    </row>
    <row r="60" spans="1:6" x14ac:dyDescent="0.25">
      <c r="A60" s="45"/>
      <c r="B60" s="34" t="s">
        <v>106</v>
      </c>
      <c r="C60" s="34" t="s">
        <v>99</v>
      </c>
      <c r="D60" s="34">
        <v>227</v>
      </c>
      <c r="E60" s="35">
        <v>277</v>
      </c>
      <c r="F60" s="34">
        <f t="shared" si="2"/>
        <v>62879</v>
      </c>
    </row>
    <row r="61" spans="1:6" ht="90" x14ac:dyDescent="0.25">
      <c r="A61" s="45" t="s">
        <v>96</v>
      </c>
      <c r="B61" s="41" t="s">
        <v>108</v>
      </c>
      <c r="C61" s="35" t="s">
        <v>99</v>
      </c>
      <c r="D61" s="35">
        <v>100</v>
      </c>
      <c r="E61" s="35">
        <v>911</v>
      </c>
      <c r="F61" s="34">
        <f t="shared" si="2"/>
        <v>91100</v>
      </c>
    </row>
    <row r="62" spans="1:6" ht="135" x14ac:dyDescent="0.25">
      <c r="A62" s="45" t="s">
        <v>1128</v>
      </c>
      <c r="B62" s="41" t="s">
        <v>110</v>
      </c>
      <c r="C62" s="34" t="s">
        <v>92</v>
      </c>
      <c r="D62" s="34">
        <v>871</v>
      </c>
      <c r="E62" s="35">
        <v>747</v>
      </c>
      <c r="F62" s="34">
        <f t="shared" si="2"/>
        <v>650637</v>
      </c>
    </row>
    <row r="63" spans="1:6" ht="135" x14ac:dyDescent="0.25">
      <c r="A63" s="45" t="s">
        <v>1129</v>
      </c>
      <c r="B63" s="41" t="s">
        <v>112</v>
      </c>
      <c r="C63" s="34" t="s">
        <v>49</v>
      </c>
      <c r="D63" s="34">
        <v>312</v>
      </c>
      <c r="E63" s="35">
        <v>3715</v>
      </c>
      <c r="F63" s="34">
        <f t="shared" si="2"/>
        <v>1159080</v>
      </c>
    </row>
    <row r="64" spans="1:6" ht="243" customHeight="1" x14ac:dyDescent="0.25">
      <c r="A64" s="45" t="s">
        <v>97</v>
      </c>
      <c r="B64" s="41" t="s">
        <v>114</v>
      </c>
      <c r="C64" s="34" t="s">
        <v>49</v>
      </c>
      <c r="D64" s="34">
        <v>2749</v>
      </c>
      <c r="E64" s="35">
        <v>6983</v>
      </c>
      <c r="F64" s="34">
        <f t="shared" si="2"/>
        <v>19196267</v>
      </c>
    </row>
    <row r="65" spans="1:6" ht="202.5" customHeight="1" x14ac:dyDescent="0.25">
      <c r="A65" s="45" t="s">
        <v>107</v>
      </c>
      <c r="B65" s="41" t="s">
        <v>115</v>
      </c>
      <c r="C65" s="34" t="s">
        <v>49</v>
      </c>
      <c r="D65" s="34">
        <v>816.59999999999991</v>
      </c>
      <c r="E65" s="35">
        <v>3540</v>
      </c>
      <c r="F65" s="34">
        <f t="shared" si="2"/>
        <v>2890763.9999999995</v>
      </c>
    </row>
    <row r="66" spans="1:6" ht="48" customHeight="1" x14ac:dyDescent="0.25">
      <c r="A66" s="45" t="s">
        <v>109</v>
      </c>
      <c r="B66" s="42" t="s">
        <v>117</v>
      </c>
      <c r="C66" s="34" t="s">
        <v>118</v>
      </c>
      <c r="D66" s="34">
        <v>13063</v>
      </c>
      <c r="E66" s="35">
        <v>142</v>
      </c>
      <c r="F66" s="34">
        <f t="shared" si="2"/>
        <v>1854946</v>
      </c>
    </row>
    <row r="67" spans="1:6" ht="185.25" customHeight="1" x14ac:dyDescent="0.25">
      <c r="A67" s="45" t="s">
        <v>111</v>
      </c>
      <c r="B67" s="42" t="s">
        <v>120</v>
      </c>
      <c r="C67" s="34" t="s">
        <v>49</v>
      </c>
      <c r="D67" s="34">
        <v>4505</v>
      </c>
      <c r="E67" s="35">
        <v>2950</v>
      </c>
      <c r="F67" s="34">
        <f t="shared" si="2"/>
        <v>13289750</v>
      </c>
    </row>
    <row r="68" spans="1:6" x14ac:dyDescent="0.25">
      <c r="A68" s="45" t="s">
        <v>113</v>
      </c>
      <c r="B68" s="34" t="s">
        <v>122</v>
      </c>
      <c r="E68" s="35"/>
    </row>
    <row r="69" spans="1:6" ht="174.75" customHeight="1" x14ac:dyDescent="0.25">
      <c r="A69" s="45" t="s">
        <v>27</v>
      </c>
      <c r="B69" s="41" t="s">
        <v>123</v>
      </c>
      <c r="C69" s="34" t="s">
        <v>124</v>
      </c>
      <c r="D69" s="34">
        <v>16110</v>
      </c>
      <c r="E69" s="35">
        <v>413</v>
      </c>
      <c r="F69" s="34">
        <f>D69*E69</f>
        <v>6653430</v>
      </c>
    </row>
    <row r="70" spans="1:6" ht="87" customHeight="1" x14ac:dyDescent="0.25">
      <c r="A70" s="45" t="s">
        <v>29</v>
      </c>
      <c r="B70" s="41" t="s">
        <v>125</v>
      </c>
      <c r="C70" s="34" t="s">
        <v>49</v>
      </c>
      <c r="D70" s="34">
        <v>1074</v>
      </c>
      <c r="E70" s="35">
        <v>3422</v>
      </c>
      <c r="F70" s="34">
        <f>D70*E70</f>
        <v>3675228</v>
      </c>
    </row>
    <row r="71" spans="1:6" ht="179.25" customHeight="1" x14ac:dyDescent="0.25">
      <c r="A71" s="45"/>
      <c r="B71" s="41" t="s">
        <v>1182</v>
      </c>
      <c r="E71" s="35"/>
    </row>
    <row r="72" spans="1:6" ht="140.25" customHeight="1" x14ac:dyDescent="0.25">
      <c r="A72" s="45"/>
      <c r="B72" s="41" t="s">
        <v>1183</v>
      </c>
      <c r="E72" s="35"/>
    </row>
    <row r="73" spans="1:6" ht="150" customHeight="1" x14ac:dyDescent="0.25">
      <c r="A73" s="45"/>
      <c r="B73" s="41" t="s">
        <v>1184</v>
      </c>
      <c r="E73" s="35"/>
    </row>
    <row r="74" spans="1:6" ht="87" customHeight="1" x14ac:dyDescent="0.25">
      <c r="A74" s="45"/>
      <c r="B74" s="41" t="s">
        <v>1185</v>
      </c>
      <c r="E74" s="35"/>
    </row>
    <row r="75" spans="1:6" ht="409.5" customHeight="1" x14ac:dyDescent="0.25">
      <c r="A75" s="45"/>
      <c r="B75" s="41" t="s">
        <v>1186</v>
      </c>
      <c r="E75" s="35"/>
    </row>
    <row r="76" spans="1:6" ht="93" customHeight="1" x14ac:dyDescent="0.25">
      <c r="A76" s="45" t="s">
        <v>116</v>
      </c>
      <c r="B76" s="41" t="s">
        <v>127</v>
      </c>
      <c r="C76" s="34" t="s">
        <v>38</v>
      </c>
      <c r="D76" s="34">
        <v>2160</v>
      </c>
      <c r="E76" s="35">
        <v>4130</v>
      </c>
      <c r="F76" s="34">
        <f>D76*E76</f>
        <v>8920800</v>
      </c>
    </row>
    <row r="77" spans="1:6" ht="93" customHeight="1" x14ac:dyDescent="0.25">
      <c r="A77" s="45"/>
      <c r="B77" s="101" t="s">
        <v>1187</v>
      </c>
      <c r="E77" s="35"/>
    </row>
    <row r="78" spans="1:6" ht="238.5" customHeight="1" x14ac:dyDescent="0.25">
      <c r="A78" s="45"/>
      <c r="B78" s="101" t="s">
        <v>1188</v>
      </c>
      <c r="E78" s="35"/>
    </row>
    <row r="79" spans="1:6" ht="409.6" customHeight="1" x14ac:dyDescent="0.25">
      <c r="A79" s="45"/>
      <c r="B79" s="101" t="s">
        <v>1189</v>
      </c>
      <c r="E79" s="35"/>
    </row>
    <row r="80" spans="1:6" ht="183.75" customHeight="1" x14ac:dyDescent="0.25">
      <c r="A80" s="45" t="s">
        <v>119</v>
      </c>
      <c r="B80" s="41" t="s">
        <v>129</v>
      </c>
      <c r="C80" s="34" t="s">
        <v>118</v>
      </c>
      <c r="D80" s="34">
        <v>7216</v>
      </c>
      <c r="E80" s="35">
        <v>472</v>
      </c>
      <c r="F80" s="34">
        <f>D80*E80</f>
        <v>3405952</v>
      </c>
    </row>
    <row r="81" spans="1:6" ht="150" x14ac:dyDescent="0.25">
      <c r="A81" s="45" t="s">
        <v>121</v>
      </c>
      <c r="B81" s="42" t="s">
        <v>130</v>
      </c>
      <c r="C81" s="34" t="s">
        <v>118</v>
      </c>
      <c r="D81" s="34">
        <f>SD!G90</f>
        <v>12960</v>
      </c>
      <c r="E81" s="35">
        <v>106</v>
      </c>
      <c r="F81" s="34">
        <f>D81*E81</f>
        <v>1373760</v>
      </c>
    </row>
    <row r="82" spans="1:6" ht="192.75" customHeight="1" x14ac:dyDescent="0.25">
      <c r="A82" s="45" t="s">
        <v>126</v>
      </c>
      <c r="B82" s="42" t="s">
        <v>131</v>
      </c>
      <c r="E82" s="35"/>
    </row>
    <row r="83" spans="1:6" x14ac:dyDescent="0.25">
      <c r="A83" s="45"/>
      <c r="B83" s="34" t="s">
        <v>132</v>
      </c>
      <c r="C83" s="34" t="s">
        <v>133</v>
      </c>
      <c r="D83" s="34">
        <f>SD!G93</f>
        <v>25196</v>
      </c>
      <c r="E83" s="35">
        <v>21</v>
      </c>
      <c r="F83" s="34">
        <f>D83*E83</f>
        <v>529116</v>
      </c>
    </row>
    <row r="84" spans="1:6" ht="241.5" customHeight="1" x14ac:dyDescent="0.25">
      <c r="A84" s="45" t="s">
        <v>128</v>
      </c>
      <c r="B84" s="41" t="s">
        <v>134</v>
      </c>
      <c r="C84" s="34" t="s">
        <v>135</v>
      </c>
      <c r="D84" s="34">
        <f>SD!G95</f>
        <v>160</v>
      </c>
      <c r="E84" s="35">
        <v>623</v>
      </c>
      <c r="F84" s="34">
        <f>D84*E84</f>
        <v>99680</v>
      </c>
    </row>
    <row r="85" spans="1:6" x14ac:dyDescent="0.25">
      <c r="A85" s="45"/>
      <c r="B85" s="40" t="s">
        <v>137</v>
      </c>
      <c r="E85" s="35"/>
    </row>
    <row r="86" spans="1:6" ht="117" customHeight="1" x14ac:dyDescent="0.25">
      <c r="A86" s="45" t="s">
        <v>138</v>
      </c>
      <c r="B86" s="41" t="s">
        <v>139</v>
      </c>
      <c r="C86" s="34" t="s">
        <v>49</v>
      </c>
      <c r="D86" s="34">
        <v>9600</v>
      </c>
      <c r="E86" s="35">
        <v>767</v>
      </c>
      <c r="F86" s="34">
        <f t="shared" ref="F86:F96" si="3">D86*E86</f>
        <v>7363200</v>
      </c>
    </row>
    <row r="87" spans="1:6" ht="120" x14ac:dyDescent="0.25">
      <c r="A87" s="45" t="s">
        <v>140</v>
      </c>
      <c r="B87" s="41" t="s">
        <v>141</v>
      </c>
      <c r="C87" s="34" t="s">
        <v>13</v>
      </c>
      <c r="D87" s="34">
        <v>198</v>
      </c>
      <c r="E87" s="35">
        <v>6100</v>
      </c>
      <c r="F87" s="34">
        <f t="shared" si="3"/>
        <v>1207800</v>
      </c>
    </row>
    <row r="88" spans="1:6" ht="135" x14ac:dyDescent="0.25">
      <c r="A88" s="45" t="s">
        <v>143</v>
      </c>
      <c r="B88" s="41" t="s">
        <v>142</v>
      </c>
      <c r="C88" s="34" t="s">
        <v>49</v>
      </c>
      <c r="D88" s="34">
        <v>733</v>
      </c>
      <c r="E88" s="35">
        <v>5900</v>
      </c>
      <c r="F88" s="34">
        <f t="shared" si="3"/>
        <v>4324700</v>
      </c>
    </row>
    <row r="89" spans="1:6" ht="172.5" customHeight="1" x14ac:dyDescent="0.25">
      <c r="A89" s="45" t="s">
        <v>144</v>
      </c>
      <c r="B89" s="41" t="s">
        <v>146</v>
      </c>
      <c r="C89" s="34" t="s">
        <v>49</v>
      </c>
      <c r="D89" s="34">
        <f>304+SD!G120</f>
        <v>724</v>
      </c>
      <c r="E89" s="35">
        <v>910</v>
      </c>
      <c r="F89" s="34">
        <f t="shared" si="3"/>
        <v>658840</v>
      </c>
    </row>
    <row r="90" spans="1:6" ht="30" x14ac:dyDescent="0.25">
      <c r="A90" s="45" t="s">
        <v>145</v>
      </c>
      <c r="B90" s="41" t="s">
        <v>148</v>
      </c>
      <c r="C90" s="34" t="s">
        <v>49</v>
      </c>
      <c r="D90" s="34">
        <f>63+SD!G122</f>
        <v>65</v>
      </c>
      <c r="E90" s="35">
        <v>607</v>
      </c>
      <c r="F90" s="34">
        <f t="shared" si="3"/>
        <v>39455</v>
      </c>
    </row>
    <row r="91" spans="1:6" ht="115.5" customHeight="1" x14ac:dyDescent="0.25">
      <c r="A91" s="45" t="s">
        <v>147</v>
      </c>
      <c r="B91" s="41" t="s">
        <v>150</v>
      </c>
      <c r="C91" s="34" t="s">
        <v>49</v>
      </c>
      <c r="D91" s="34">
        <v>1586</v>
      </c>
      <c r="E91" s="35">
        <v>472</v>
      </c>
      <c r="F91" s="34">
        <f t="shared" si="3"/>
        <v>748592</v>
      </c>
    </row>
    <row r="92" spans="1:6" ht="147" customHeight="1" x14ac:dyDescent="0.25">
      <c r="A92" s="45" t="s">
        <v>149</v>
      </c>
      <c r="B92" s="41" t="s">
        <v>152</v>
      </c>
      <c r="C92" s="34" t="s">
        <v>49</v>
      </c>
      <c r="D92" s="34">
        <v>3861.4</v>
      </c>
      <c r="E92" s="35">
        <v>767</v>
      </c>
      <c r="F92" s="34">
        <f t="shared" si="3"/>
        <v>2961693.8000000003</v>
      </c>
    </row>
    <row r="93" spans="1:6" ht="119.25" customHeight="1" x14ac:dyDescent="0.25">
      <c r="A93" s="45" t="s">
        <v>151</v>
      </c>
      <c r="B93" s="41" t="s">
        <v>154</v>
      </c>
      <c r="E93" s="35"/>
      <c r="F93" s="34">
        <f t="shared" si="3"/>
        <v>0</v>
      </c>
    </row>
    <row r="94" spans="1:6" x14ac:dyDescent="0.25">
      <c r="A94" s="45" t="s">
        <v>27</v>
      </c>
      <c r="B94" s="34" t="s">
        <v>155</v>
      </c>
      <c r="C94" s="34" t="s">
        <v>49</v>
      </c>
      <c r="D94" s="34">
        <v>9841</v>
      </c>
      <c r="E94" s="35">
        <v>708</v>
      </c>
      <c r="F94" s="34">
        <f t="shared" si="3"/>
        <v>6967428</v>
      </c>
    </row>
    <row r="95" spans="1:6" x14ac:dyDescent="0.25">
      <c r="A95" s="45" t="s">
        <v>29</v>
      </c>
      <c r="B95" s="34" t="s">
        <v>156</v>
      </c>
      <c r="C95" s="34" t="s">
        <v>49</v>
      </c>
      <c r="D95" s="34">
        <v>1417</v>
      </c>
      <c r="E95" s="35">
        <v>708</v>
      </c>
      <c r="F95" s="34">
        <f t="shared" si="3"/>
        <v>1003236</v>
      </c>
    </row>
    <row r="96" spans="1:6" ht="105" x14ac:dyDescent="0.25">
      <c r="A96" s="45" t="s">
        <v>153</v>
      </c>
      <c r="B96" s="41" t="s">
        <v>158</v>
      </c>
      <c r="C96" s="34" t="s">
        <v>49</v>
      </c>
      <c r="D96" s="34">
        <v>540</v>
      </c>
      <c r="E96" s="35">
        <v>885</v>
      </c>
      <c r="F96" s="34">
        <f t="shared" si="3"/>
        <v>477900</v>
      </c>
    </row>
    <row r="97" spans="1:6" ht="120" customHeight="1" x14ac:dyDescent="0.25">
      <c r="A97" s="45" t="s">
        <v>157</v>
      </c>
      <c r="B97" s="41" t="s">
        <v>160</v>
      </c>
      <c r="E97" s="35"/>
    </row>
    <row r="98" spans="1:6" x14ac:dyDescent="0.25">
      <c r="A98" s="45"/>
      <c r="B98" s="34" t="s">
        <v>161</v>
      </c>
      <c r="C98" s="34" t="s">
        <v>38</v>
      </c>
      <c r="D98" s="34">
        <v>515</v>
      </c>
      <c r="E98" s="35">
        <v>2596</v>
      </c>
      <c r="F98" s="34">
        <f>D98*E98</f>
        <v>1336940</v>
      </c>
    </row>
    <row r="99" spans="1:6" ht="156.75" customHeight="1" x14ac:dyDescent="0.25">
      <c r="A99" s="45" t="s">
        <v>159</v>
      </c>
      <c r="B99" s="42" t="s">
        <v>1122</v>
      </c>
      <c r="C99" s="34" t="s">
        <v>60</v>
      </c>
      <c r="D99" s="34">
        <v>24138</v>
      </c>
      <c r="E99" s="35">
        <v>6100</v>
      </c>
      <c r="F99" s="34">
        <f>D99*E99</f>
        <v>147241800</v>
      </c>
    </row>
    <row r="100" spans="1:6" ht="341.25" customHeight="1" x14ac:dyDescent="0.25">
      <c r="A100" s="45" t="s">
        <v>162</v>
      </c>
      <c r="B100" s="42" t="s">
        <v>163</v>
      </c>
      <c r="C100" s="34" t="s">
        <v>38</v>
      </c>
      <c r="D100" s="34">
        <v>352</v>
      </c>
      <c r="E100" s="35">
        <v>531</v>
      </c>
      <c r="F100" s="34">
        <f>D100*E100</f>
        <v>186912</v>
      </c>
    </row>
    <row r="101" spans="1:6" x14ac:dyDescent="0.25">
      <c r="A101" s="45"/>
      <c r="B101" s="40" t="s">
        <v>165</v>
      </c>
      <c r="E101" s="35"/>
    </row>
    <row r="102" spans="1:6" ht="60" x14ac:dyDescent="0.25">
      <c r="A102" s="45" t="s">
        <v>166</v>
      </c>
      <c r="B102" s="41" t="s">
        <v>167</v>
      </c>
      <c r="C102" s="34" t="s">
        <v>49</v>
      </c>
      <c r="D102" s="34">
        <f>12103+SD!G101</f>
        <v>14203</v>
      </c>
      <c r="E102" s="35">
        <v>330</v>
      </c>
      <c r="F102" s="34">
        <f t="shared" ref="F102:F107" si="4">D102*E102</f>
        <v>4686990</v>
      </c>
    </row>
    <row r="103" spans="1:6" ht="45" x14ac:dyDescent="0.25">
      <c r="A103" s="45" t="s">
        <v>168</v>
      </c>
      <c r="B103" s="41" t="s">
        <v>169</v>
      </c>
      <c r="C103" s="34" t="s">
        <v>49</v>
      </c>
      <c r="D103" s="34">
        <f>54593.81+SD!G103</f>
        <v>87053.81</v>
      </c>
      <c r="E103" s="35">
        <v>413</v>
      </c>
      <c r="F103" s="34">
        <f t="shared" si="4"/>
        <v>35953223.530000001</v>
      </c>
    </row>
    <row r="104" spans="1:6" ht="174" customHeight="1" x14ac:dyDescent="0.25">
      <c r="A104" s="45" t="s">
        <v>170</v>
      </c>
      <c r="B104" s="41" t="s">
        <v>171</v>
      </c>
      <c r="C104" s="34" t="s">
        <v>49</v>
      </c>
      <c r="D104" s="34">
        <f>24025+SD!G105</f>
        <v>42095</v>
      </c>
      <c r="E104" s="35">
        <v>472</v>
      </c>
      <c r="F104" s="34">
        <f t="shared" si="4"/>
        <v>19868840</v>
      </c>
    </row>
    <row r="105" spans="1:6" ht="67.5" customHeight="1" x14ac:dyDescent="0.25">
      <c r="A105" s="45" t="s">
        <v>172</v>
      </c>
      <c r="B105" s="41" t="s">
        <v>173</v>
      </c>
      <c r="C105" s="34" t="s">
        <v>49</v>
      </c>
      <c r="D105" s="34">
        <f>13760+SD!G107</f>
        <v>31772</v>
      </c>
      <c r="E105" s="35">
        <v>24</v>
      </c>
      <c r="F105" s="34">
        <f t="shared" si="4"/>
        <v>762528</v>
      </c>
    </row>
    <row r="106" spans="1:6" ht="106.5" customHeight="1" x14ac:dyDescent="0.25">
      <c r="A106" s="45" t="s">
        <v>174</v>
      </c>
      <c r="B106" s="41" t="s">
        <v>175</v>
      </c>
      <c r="C106" s="34" t="s">
        <v>49</v>
      </c>
      <c r="D106" s="34">
        <v>54593.81</v>
      </c>
      <c r="E106" s="35">
        <v>118</v>
      </c>
      <c r="F106" s="34">
        <f t="shared" si="4"/>
        <v>6442069.5800000001</v>
      </c>
    </row>
    <row r="107" spans="1:6" ht="81.75" customHeight="1" x14ac:dyDescent="0.25">
      <c r="A107" s="45" t="s">
        <v>176</v>
      </c>
      <c r="B107" s="41" t="s">
        <v>177</v>
      </c>
      <c r="C107" s="34" t="s">
        <v>49</v>
      </c>
      <c r="D107" s="34">
        <f>24018+SD!G111</f>
        <v>24088</v>
      </c>
      <c r="E107" s="35">
        <v>212</v>
      </c>
      <c r="F107" s="34">
        <f t="shared" si="4"/>
        <v>5106656</v>
      </c>
    </row>
    <row r="108" spans="1:6" ht="84.75" customHeight="1" x14ac:dyDescent="0.25">
      <c r="A108" s="45" t="s">
        <v>178</v>
      </c>
      <c r="B108" s="41" t="s">
        <v>179</v>
      </c>
      <c r="E108" s="35"/>
    </row>
    <row r="109" spans="1:6" x14ac:dyDescent="0.25">
      <c r="A109" s="45"/>
      <c r="B109" s="34" t="s">
        <v>180</v>
      </c>
      <c r="C109" s="34" t="s">
        <v>49</v>
      </c>
      <c r="D109" s="34">
        <f>629+SD!G114</f>
        <v>1205</v>
      </c>
      <c r="E109" s="35">
        <v>199</v>
      </c>
      <c r="F109" s="34">
        <f>D109*E109</f>
        <v>239795</v>
      </c>
    </row>
    <row r="110" spans="1:6" x14ac:dyDescent="0.25">
      <c r="A110" s="45"/>
      <c r="B110" s="34" t="s">
        <v>181</v>
      </c>
      <c r="C110" s="34" t="s">
        <v>49</v>
      </c>
      <c r="D110" s="34">
        <v>33</v>
      </c>
      <c r="E110" s="35">
        <v>205</v>
      </c>
      <c r="F110" s="34">
        <f>D110*E110</f>
        <v>6765</v>
      </c>
    </row>
    <row r="111" spans="1:6" x14ac:dyDescent="0.25">
      <c r="A111" s="45"/>
      <c r="B111" s="40" t="s">
        <v>183</v>
      </c>
      <c r="E111" s="35"/>
    </row>
    <row r="112" spans="1:6" ht="405.75" customHeight="1" x14ac:dyDescent="0.25">
      <c r="A112" s="45" t="s">
        <v>184</v>
      </c>
      <c r="B112" s="42" t="s">
        <v>185</v>
      </c>
      <c r="E112" s="35"/>
    </row>
    <row r="113" spans="1:6" x14ac:dyDescent="0.25">
      <c r="A113" s="45"/>
      <c r="B113" s="34" t="s">
        <v>186</v>
      </c>
      <c r="C113" s="34" t="s">
        <v>49</v>
      </c>
      <c r="D113" s="34">
        <v>4454</v>
      </c>
      <c r="E113" s="35">
        <v>889</v>
      </c>
      <c r="F113" s="34">
        <f>D113*E113</f>
        <v>3959606</v>
      </c>
    </row>
    <row r="114" spans="1:6" x14ac:dyDescent="0.25">
      <c r="A114" s="45"/>
      <c r="B114" s="40" t="s">
        <v>188</v>
      </c>
      <c r="E114" s="35"/>
    </row>
    <row r="115" spans="1:6" x14ac:dyDescent="0.25">
      <c r="A115" s="45"/>
      <c r="B115" s="34" t="s">
        <v>189</v>
      </c>
      <c r="E115" s="35"/>
    </row>
    <row r="116" spans="1:6" ht="174.75" customHeight="1" x14ac:dyDescent="0.25">
      <c r="A116" s="45" t="s">
        <v>190</v>
      </c>
      <c r="B116" s="42" t="s">
        <v>191</v>
      </c>
      <c r="E116" s="35"/>
    </row>
    <row r="117" spans="1:6" x14ac:dyDescent="0.25">
      <c r="A117" s="45" t="s">
        <v>11</v>
      </c>
      <c r="B117" s="34" t="s">
        <v>192</v>
      </c>
      <c r="C117" s="34" t="s">
        <v>92</v>
      </c>
      <c r="D117" s="34">
        <v>6252</v>
      </c>
      <c r="E117" s="35">
        <v>295</v>
      </c>
      <c r="F117" s="34">
        <f>D117*E117</f>
        <v>1844340</v>
      </c>
    </row>
    <row r="118" spans="1:6" x14ac:dyDescent="0.25">
      <c r="A118" s="45"/>
      <c r="B118" s="40" t="s">
        <v>193</v>
      </c>
      <c r="E118" s="35"/>
    </row>
    <row r="119" spans="1:6" x14ac:dyDescent="0.25">
      <c r="A119" s="45"/>
      <c r="B119" s="34" t="s">
        <v>194</v>
      </c>
      <c r="E119" s="35"/>
    </row>
    <row r="120" spans="1:6" ht="409.6" customHeight="1" x14ac:dyDescent="0.25">
      <c r="A120" s="45" t="s">
        <v>195</v>
      </c>
      <c r="B120" s="42" t="s">
        <v>887</v>
      </c>
      <c r="C120" s="34" t="s">
        <v>38</v>
      </c>
      <c r="D120" s="34">
        <v>8002</v>
      </c>
      <c r="E120" s="35">
        <v>1121</v>
      </c>
      <c r="F120" s="34">
        <f>D120*E120</f>
        <v>8970242</v>
      </c>
    </row>
    <row r="121" spans="1:6" x14ac:dyDescent="0.25">
      <c r="A121" s="45" t="s">
        <v>200</v>
      </c>
      <c r="B121" s="34" t="s">
        <v>201</v>
      </c>
      <c r="E121" s="35"/>
    </row>
    <row r="122" spans="1:6" ht="409.6" customHeight="1" x14ac:dyDescent="0.25">
      <c r="A122" s="45" t="s">
        <v>27</v>
      </c>
      <c r="B122" s="42" t="s">
        <v>202</v>
      </c>
      <c r="C122" s="34" t="s">
        <v>38</v>
      </c>
      <c r="D122" s="34">
        <f>63+SD!G133</f>
        <v>1267</v>
      </c>
      <c r="E122" s="35">
        <v>531</v>
      </c>
      <c r="F122" s="34">
        <f>D122*E122</f>
        <v>672777</v>
      </c>
    </row>
    <row r="123" spans="1:6" x14ac:dyDescent="0.25">
      <c r="A123" s="45" t="s">
        <v>203</v>
      </c>
      <c r="B123" s="34" t="s">
        <v>204</v>
      </c>
      <c r="E123" s="35"/>
    </row>
    <row r="124" spans="1:6" ht="331.5" customHeight="1" x14ac:dyDescent="0.25">
      <c r="A124" s="45"/>
      <c r="B124" s="42" t="s">
        <v>249</v>
      </c>
      <c r="C124" s="34" t="s">
        <v>38</v>
      </c>
      <c r="D124" s="34">
        <v>3065.2</v>
      </c>
      <c r="E124" s="35">
        <v>531</v>
      </c>
      <c r="F124" s="34">
        <f>D124*E124</f>
        <v>1627621.2</v>
      </c>
    </row>
    <row r="125" spans="1:6" ht="105" x14ac:dyDescent="0.25">
      <c r="A125" s="45" t="s">
        <v>206</v>
      </c>
      <c r="B125" s="42" t="s">
        <v>207</v>
      </c>
      <c r="E125" s="35"/>
    </row>
    <row r="126" spans="1:6" x14ac:dyDescent="0.25">
      <c r="A126" s="45" t="s">
        <v>27</v>
      </c>
      <c r="B126" s="34" t="s">
        <v>208</v>
      </c>
      <c r="C126" s="34" t="s">
        <v>135</v>
      </c>
      <c r="D126" s="34">
        <v>183</v>
      </c>
      <c r="E126" s="35">
        <v>415</v>
      </c>
      <c r="F126" s="34">
        <f>D126*E126</f>
        <v>75945</v>
      </c>
    </row>
    <row r="127" spans="1:6" x14ac:dyDescent="0.25">
      <c r="A127" s="45" t="s">
        <v>29</v>
      </c>
      <c r="B127" s="34" t="s">
        <v>209</v>
      </c>
      <c r="C127" s="34" t="s">
        <v>135</v>
      </c>
      <c r="D127" s="34">
        <v>166</v>
      </c>
      <c r="E127" s="35">
        <v>485</v>
      </c>
      <c r="F127" s="34">
        <f>D127*E127</f>
        <v>80510</v>
      </c>
    </row>
    <row r="128" spans="1:6" x14ac:dyDescent="0.25">
      <c r="A128" s="45" t="s">
        <v>210</v>
      </c>
      <c r="B128" s="34" t="s">
        <v>211</v>
      </c>
      <c r="C128" s="34" t="s">
        <v>135</v>
      </c>
      <c r="D128" s="34">
        <v>135</v>
      </c>
      <c r="E128" s="35">
        <v>555</v>
      </c>
      <c r="F128" s="34">
        <f>D128*E128</f>
        <v>74925</v>
      </c>
    </row>
    <row r="129" spans="1:6" x14ac:dyDescent="0.25">
      <c r="A129" s="45"/>
      <c r="B129" s="40" t="s">
        <v>256</v>
      </c>
      <c r="E129" s="35"/>
    </row>
    <row r="130" spans="1:6" ht="92.25" customHeight="1" x14ac:dyDescent="0.25">
      <c r="A130" s="45" t="s">
        <v>257</v>
      </c>
      <c r="B130" s="42" t="s">
        <v>258</v>
      </c>
      <c r="C130" s="34" t="s">
        <v>38</v>
      </c>
      <c r="D130" s="34">
        <v>115260</v>
      </c>
      <c r="E130" s="35">
        <v>130</v>
      </c>
      <c r="F130" s="34">
        <f>D130*E130</f>
        <v>14983800</v>
      </c>
    </row>
    <row r="131" spans="1:6" ht="117.75" customHeight="1" x14ac:dyDescent="0.25">
      <c r="A131" s="45" t="s">
        <v>259</v>
      </c>
      <c r="B131" s="42" t="s">
        <v>260</v>
      </c>
      <c r="C131" s="34" t="s">
        <v>60</v>
      </c>
      <c r="D131" s="34">
        <v>44240</v>
      </c>
      <c r="E131" s="35">
        <v>413</v>
      </c>
      <c r="F131" s="34">
        <f>D131*E131</f>
        <v>18271120</v>
      </c>
    </row>
    <row r="132" spans="1:6" ht="144" customHeight="1" x14ac:dyDescent="0.25">
      <c r="A132" s="45" t="s">
        <v>261</v>
      </c>
      <c r="B132" s="42" t="s">
        <v>262</v>
      </c>
      <c r="C132" s="34" t="s">
        <v>60</v>
      </c>
      <c r="D132" s="34">
        <v>24257</v>
      </c>
      <c r="E132" s="35">
        <v>2124</v>
      </c>
      <c r="F132" s="34">
        <f>D132*E132</f>
        <v>51521868</v>
      </c>
    </row>
    <row r="133" spans="1:6" ht="75" customHeight="1" x14ac:dyDescent="0.25">
      <c r="A133" s="45" t="s">
        <v>263</v>
      </c>
      <c r="B133" s="42" t="s">
        <v>1123</v>
      </c>
      <c r="C133" s="34" t="s">
        <v>38</v>
      </c>
      <c r="D133" s="34">
        <v>15954</v>
      </c>
      <c r="E133" s="35">
        <v>5144</v>
      </c>
      <c r="F133" s="34">
        <f>D133*E133</f>
        <v>82067376</v>
      </c>
    </row>
    <row r="134" spans="1:6" ht="249" customHeight="1" x14ac:dyDescent="0.25">
      <c r="A134" s="45" t="s">
        <v>265</v>
      </c>
      <c r="B134" s="42" t="s">
        <v>1124</v>
      </c>
      <c r="E134" s="35"/>
    </row>
    <row r="135" spans="1:6" ht="19.5" customHeight="1" x14ac:dyDescent="0.25">
      <c r="A135" s="45" t="s">
        <v>27</v>
      </c>
      <c r="B135" s="41" t="s">
        <v>267</v>
      </c>
      <c r="C135" s="34" t="s">
        <v>60</v>
      </c>
      <c r="D135" s="34">
        <v>15954</v>
      </c>
      <c r="E135" s="35">
        <v>6232</v>
      </c>
      <c r="F135" s="34">
        <f>D135*E135</f>
        <v>99425328</v>
      </c>
    </row>
    <row r="136" spans="1:6" ht="150" x14ac:dyDescent="0.25">
      <c r="A136" s="45" t="s">
        <v>269</v>
      </c>
      <c r="B136" s="43" t="s">
        <v>270</v>
      </c>
      <c r="C136" s="34" t="s">
        <v>60</v>
      </c>
      <c r="D136" s="34">
        <v>1434</v>
      </c>
      <c r="E136" s="35">
        <v>6099</v>
      </c>
      <c r="F136" s="34">
        <f>D136*E136</f>
        <v>8745966</v>
      </c>
    </row>
    <row r="137" spans="1:6" ht="107.25" customHeight="1" x14ac:dyDescent="0.25">
      <c r="A137" s="45" t="s">
        <v>271</v>
      </c>
      <c r="B137" s="42" t="s">
        <v>272</v>
      </c>
      <c r="C137" s="34" t="s">
        <v>38</v>
      </c>
      <c r="D137" s="34">
        <v>50081</v>
      </c>
      <c r="E137" s="35">
        <v>684</v>
      </c>
      <c r="F137" s="34">
        <f>D137*E137</f>
        <v>34255404</v>
      </c>
    </row>
    <row r="138" spans="1:6" ht="63.75" customHeight="1" x14ac:dyDescent="0.25">
      <c r="A138" s="45" t="s">
        <v>273</v>
      </c>
      <c r="B138" s="42" t="s">
        <v>274</v>
      </c>
      <c r="C138" s="34" t="s">
        <v>38</v>
      </c>
      <c r="D138" s="34">
        <v>3360</v>
      </c>
      <c r="E138" s="35">
        <v>413</v>
      </c>
      <c r="F138" s="34">
        <f>D138*E138</f>
        <v>1387680</v>
      </c>
    </row>
    <row r="139" spans="1:6" ht="61.5" customHeight="1" x14ac:dyDescent="0.25">
      <c r="A139" s="45" t="s">
        <v>275</v>
      </c>
      <c r="B139" s="42" t="s">
        <v>276</v>
      </c>
      <c r="E139" s="35"/>
    </row>
    <row r="140" spans="1:6" x14ac:dyDescent="0.25">
      <c r="A140" s="45" t="s">
        <v>27</v>
      </c>
      <c r="B140" s="34" t="s">
        <v>277</v>
      </c>
      <c r="C140" s="34" t="s">
        <v>133</v>
      </c>
      <c r="D140" s="34">
        <v>1330</v>
      </c>
      <c r="E140" s="35">
        <v>525</v>
      </c>
      <c r="F140" s="34">
        <f>D140*E140</f>
        <v>698250</v>
      </c>
    </row>
    <row r="141" spans="1:6" x14ac:dyDescent="0.25">
      <c r="A141" s="45" t="s">
        <v>29</v>
      </c>
      <c r="B141" s="34" t="s">
        <v>278</v>
      </c>
      <c r="C141" s="34" t="s">
        <v>133</v>
      </c>
      <c r="D141" s="34">
        <v>80</v>
      </c>
      <c r="E141" s="35">
        <v>959</v>
      </c>
      <c r="F141" s="34">
        <f>D141*E141</f>
        <v>76720</v>
      </c>
    </row>
    <row r="142" spans="1:6" x14ac:dyDescent="0.25">
      <c r="A142" s="45" t="s">
        <v>210</v>
      </c>
      <c r="B142" s="34" t="s">
        <v>279</v>
      </c>
      <c r="C142" s="34" t="s">
        <v>133</v>
      </c>
      <c r="D142" s="34">
        <v>269</v>
      </c>
      <c r="E142" s="35">
        <v>1574</v>
      </c>
      <c r="F142" s="34">
        <f>D142*E142</f>
        <v>423406</v>
      </c>
    </row>
    <row r="143" spans="1:6" x14ac:dyDescent="0.25">
      <c r="A143" s="45" t="s">
        <v>216</v>
      </c>
      <c r="B143" s="34" t="s">
        <v>280</v>
      </c>
      <c r="C143" s="34" t="s">
        <v>133</v>
      </c>
      <c r="D143" s="34">
        <v>320</v>
      </c>
      <c r="E143" s="35">
        <v>7434</v>
      </c>
      <c r="F143" s="34">
        <f>D143*E143</f>
        <v>2378880</v>
      </c>
    </row>
    <row r="144" spans="1:6" ht="105" x14ac:dyDescent="0.25">
      <c r="A144" s="45" t="s">
        <v>281</v>
      </c>
      <c r="B144" s="42" t="s">
        <v>290</v>
      </c>
      <c r="C144" s="34" t="s">
        <v>38</v>
      </c>
      <c r="D144" s="34">
        <v>11429</v>
      </c>
      <c r="E144" s="35">
        <v>4130</v>
      </c>
      <c r="F144" s="34">
        <f>D144*E144</f>
        <v>47201770</v>
      </c>
    </row>
    <row r="145" spans="1:6" x14ac:dyDescent="0.25">
      <c r="A145" s="45"/>
      <c r="B145" s="34" t="s">
        <v>291</v>
      </c>
      <c r="E145" s="35"/>
    </row>
    <row r="146" spans="1:6" ht="60" x14ac:dyDescent="0.25">
      <c r="A146" s="45" t="s">
        <v>292</v>
      </c>
      <c r="B146" s="42" t="s">
        <v>293</v>
      </c>
      <c r="C146" s="34" t="s">
        <v>60</v>
      </c>
      <c r="D146" s="34">
        <v>450000</v>
      </c>
      <c r="E146" s="35">
        <v>118</v>
      </c>
      <c r="F146" s="34">
        <f>D146*E146</f>
        <v>53100000</v>
      </c>
    </row>
    <row r="147" spans="1:6" x14ac:dyDescent="0.25">
      <c r="A147" s="45"/>
      <c r="B147" s="40" t="s">
        <v>212</v>
      </c>
      <c r="E147" s="35"/>
    </row>
    <row r="148" spans="1:6" ht="147.75" customHeight="1" x14ac:dyDescent="0.25">
      <c r="A148" s="45" t="s">
        <v>213</v>
      </c>
      <c r="B148" s="42" t="s">
        <v>214</v>
      </c>
      <c r="C148" s="34" t="s">
        <v>215</v>
      </c>
      <c r="D148" s="34">
        <v>9500</v>
      </c>
      <c r="E148" s="35">
        <v>119180</v>
      </c>
      <c r="F148" s="34">
        <f>D148*E148</f>
        <v>1132210000</v>
      </c>
    </row>
    <row r="149" spans="1:6" ht="409.5" x14ac:dyDescent="0.25">
      <c r="A149" s="45"/>
      <c r="B149" s="46" t="s">
        <v>1125</v>
      </c>
      <c r="E149" s="35"/>
    </row>
    <row r="150" spans="1:6" ht="30" x14ac:dyDescent="0.25">
      <c r="A150" s="45" t="s">
        <v>221</v>
      </c>
      <c r="B150" s="42" t="s">
        <v>222</v>
      </c>
      <c r="C150" s="34" t="s">
        <v>99</v>
      </c>
      <c r="D150" s="34">
        <v>1600</v>
      </c>
      <c r="E150" s="35">
        <v>4720</v>
      </c>
      <c r="F150" s="34">
        <f>D150*E150</f>
        <v>7552000</v>
      </c>
    </row>
    <row r="151" spans="1:6" x14ac:dyDescent="0.25">
      <c r="A151" s="45"/>
      <c r="E151" s="35"/>
    </row>
    <row r="152" spans="1:6" ht="30" x14ac:dyDescent="0.25">
      <c r="A152" s="45" t="s">
        <v>223</v>
      </c>
      <c r="B152" s="41" t="s">
        <v>224</v>
      </c>
      <c r="C152" s="34" t="s">
        <v>99</v>
      </c>
      <c r="D152" s="34">
        <v>2000</v>
      </c>
      <c r="E152" s="35">
        <v>5310</v>
      </c>
      <c r="F152" s="34">
        <f>D152*E152</f>
        <v>10620000</v>
      </c>
    </row>
    <row r="153" spans="1:6" x14ac:dyDescent="0.25">
      <c r="B153" s="34" t="s">
        <v>225</v>
      </c>
      <c r="F153" s="96">
        <f>ROUNDUP(SUM(F7:F152),0)</f>
        <v>3218450080</v>
      </c>
    </row>
    <row r="154" spans="1:6" x14ac:dyDescent="0.25">
      <c r="F154" s="44"/>
    </row>
  </sheetData>
  <mergeCells count="3">
    <mergeCell ref="A1:F1"/>
    <mergeCell ref="A2:F2"/>
    <mergeCell ref="A3:F3"/>
  </mergeCells>
  <printOptions horizontalCentered="1"/>
  <pageMargins left="0.23622047244094491" right="0.23622047244094491" top="0.35433070866141736" bottom="0.19685039370078741" header="0.31496062992125984" footer="0.31496062992125984"/>
  <pageSetup paperSize="9" scale="80"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207"/>
  <sheetViews>
    <sheetView topLeftCell="A9" workbookViewId="0">
      <selection activeCell="B188" sqref="B188"/>
    </sheetView>
  </sheetViews>
  <sheetFormatPr defaultRowHeight="15" x14ac:dyDescent="0.25"/>
  <cols>
    <col min="1" max="1" width="5.42578125" customWidth="1"/>
    <col min="2" max="2" width="48.28515625" customWidth="1"/>
    <col min="5" max="5" width="9.140625" style="8"/>
    <col min="6" max="6" width="21.5703125" customWidth="1"/>
    <col min="7" max="7" width="12.28515625" customWidth="1"/>
    <col min="8" max="8" width="19" customWidth="1"/>
  </cols>
  <sheetData>
    <row r="2" spans="1:8" x14ac:dyDescent="0.25">
      <c r="A2" s="125" t="s">
        <v>0</v>
      </c>
      <c r="B2" s="125"/>
      <c r="C2" s="125"/>
      <c r="D2" s="125"/>
      <c r="E2" s="125"/>
      <c r="F2" s="125"/>
      <c r="G2" s="125"/>
      <c r="H2" s="125"/>
    </row>
    <row r="3" spans="1:8" x14ac:dyDescent="0.25">
      <c r="A3" s="125" t="s">
        <v>1</v>
      </c>
      <c r="B3" s="125"/>
      <c r="C3" s="125"/>
      <c r="D3" s="125"/>
      <c r="E3" s="125"/>
      <c r="F3" s="125"/>
      <c r="G3" s="125"/>
      <c r="H3" s="125"/>
    </row>
    <row r="4" spans="1:8" ht="30" x14ac:dyDescent="0.25">
      <c r="A4" s="5" t="s">
        <v>2</v>
      </c>
      <c r="B4" s="6" t="s">
        <v>3</v>
      </c>
      <c r="C4" s="6" t="s">
        <v>4</v>
      </c>
      <c r="D4" s="6" t="s">
        <v>5</v>
      </c>
      <c r="E4" s="6"/>
      <c r="F4" s="6" t="s">
        <v>7</v>
      </c>
      <c r="G4" s="6" t="s">
        <v>6</v>
      </c>
      <c r="H4" s="6" t="s">
        <v>7</v>
      </c>
    </row>
    <row r="6" spans="1:8" x14ac:dyDescent="0.25">
      <c r="B6" t="s">
        <v>8</v>
      </c>
    </row>
    <row r="8" spans="1:8" ht="106.5" customHeight="1" x14ac:dyDescent="0.25">
      <c r="A8" t="s">
        <v>9</v>
      </c>
      <c r="B8" s="2" t="s">
        <v>10</v>
      </c>
    </row>
    <row r="9" spans="1:8" x14ac:dyDescent="0.25">
      <c r="A9" t="s">
        <v>11</v>
      </c>
      <c r="B9" t="s">
        <v>12</v>
      </c>
      <c r="C9" t="s">
        <v>13</v>
      </c>
      <c r="D9">
        <v>100</v>
      </c>
      <c r="F9">
        <v>3105000</v>
      </c>
      <c r="G9">
        <v>85740</v>
      </c>
      <c r="H9">
        <v>8574000</v>
      </c>
    </row>
    <row r="11" spans="1:8" ht="105" x14ac:dyDescent="0.25">
      <c r="A11" t="s">
        <v>14</v>
      </c>
      <c r="B11" s="1" t="s">
        <v>15</v>
      </c>
    </row>
    <row r="12" spans="1:8" x14ac:dyDescent="0.25">
      <c r="A12" t="s">
        <v>11</v>
      </c>
      <c r="B12" t="s">
        <v>16</v>
      </c>
      <c r="C12" t="s">
        <v>13</v>
      </c>
      <c r="D12">
        <v>405</v>
      </c>
      <c r="F12">
        <v>1257525</v>
      </c>
      <c r="G12">
        <v>8574</v>
      </c>
      <c r="H12">
        <v>3472470</v>
      </c>
    </row>
    <row r="14" spans="1:8" x14ac:dyDescent="0.25">
      <c r="A14" t="s">
        <v>17</v>
      </c>
      <c r="B14" t="s">
        <v>18</v>
      </c>
      <c r="C14" t="s">
        <v>13</v>
      </c>
      <c r="D14">
        <v>540</v>
      </c>
      <c r="F14">
        <v>1676700</v>
      </c>
      <c r="G14">
        <v>8574</v>
      </c>
      <c r="H14">
        <v>4629960</v>
      </c>
    </row>
    <row r="16" spans="1:8" ht="45" x14ac:dyDescent="0.25">
      <c r="A16" t="s">
        <v>19</v>
      </c>
      <c r="B16" s="1" t="s">
        <v>20</v>
      </c>
    </row>
    <row r="17" spans="1:8" x14ac:dyDescent="0.25">
      <c r="A17" t="s">
        <v>11</v>
      </c>
      <c r="B17" t="s">
        <v>12</v>
      </c>
      <c r="C17" t="s">
        <v>13</v>
      </c>
      <c r="D17">
        <v>20</v>
      </c>
      <c r="F17">
        <v>828000</v>
      </c>
      <c r="G17">
        <v>44380.800000000003</v>
      </c>
      <c r="H17">
        <v>887616</v>
      </c>
    </row>
    <row r="19" spans="1:8" ht="75" x14ac:dyDescent="0.25">
      <c r="A19" t="s">
        <v>21</v>
      </c>
      <c r="B19" s="1" t="s">
        <v>22</v>
      </c>
      <c r="C19" t="s">
        <v>13</v>
      </c>
      <c r="D19">
        <v>50</v>
      </c>
      <c r="F19">
        <v>0</v>
      </c>
      <c r="G19">
        <v>36768</v>
      </c>
      <c r="H19">
        <v>1838400</v>
      </c>
    </row>
    <row r="21" spans="1:8" ht="75" x14ac:dyDescent="0.25">
      <c r="A21" t="s">
        <v>23</v>
      </c>
      <c r="B21" s="1" t="s">
        <v>24</v>
      </c>
      <c r="C21" t="s">
        <v>13</v>
      </c>
      <c r="D21">
        <v>300</v>
      </c>
      <c r="F21">
        <v>0</v>
      </c>
      <c r="G21">
        <v>0</v>
      </c>
      <c r="H21">
        <v>0</v>
      </c>
    </row>
    <row r="23" spans="1:8" x14ac:dyDescent="0.25">
      <c r="A23" t="s">
        <v>25</v>
      </c>
      <c r="B23" t="s">
        <v>26</v>
      </c>
    </row>
    <row r="24" spans="1:8" x14ac:dyDescent="0.25">
      <c r="A24" t="s">
        <v>27</v>
      </c>
      <c r="B24" t="s">
        <v>28</v>
      </c>
      <c r="C24" t="s">
        <v>13</v>
      </c>
      <c r="D24">
        <v>1743.84</v>
      </c>
      <c r="F24">
        <v>0</v>
      </c>
      <c r="G24">
        <v>0</v>
      </c>
      <c r="H24">
        <v>0</v>
      </c>
    </row>
    <row r="25" spans="1:8" x14ac:dyDescent="0.25">
      <c r="A25" t="s">
        <v>29</v>
      </c>
      <c r="B25" t="s">
        <v>30</v>
      </c>
      <c r="C25" t="s">
        <v>13</v>
      </c>
      <c r="D25">
        <v>1653.53</v>
      </c>
      <c r="F25">
        <v>0</v>
      </c>
      <c r="G25">
        <v>0</v>
      </c>
      <c r="H25">
        <v>0</v>
      </c>
    </row>
    <row r="27" spans="1:8" ht="45" x14ac:dyDescent="0.25">
      <c r="A27" t="s">
        <v>31</v>
      </c>
      <c r="B27" s="1" t="s">
        <v>32</v>
      </c>
      <c r="C27" t="s">
        <v>13</v>
      </c>
      <c r="D27">
        <v>1350</v>
      </c>
      <c r="F27">
        <v>0</v>
      </c>
      <c r="G27">
        <v>0</v>
      </c>
      <c r="H27">
        <v>0</v>
      </c>
    </row>
    <row r="28" spans="1:8" x14ac:dyDescent="0.25">
      <c r="B28" t="s">
        <v>33</v>
      </c>
      <c r="F28">
        <v>6867225</v>
      </c>
      <c r="H28">
        <v>19402446</v>
      </c>
    </row>
    <row r="30" spans="1:8" ht="30" x14ac:dyDescent="0.25">
      <c r="B30" s="1" t="s">
        <v>250</v>
      </c>
    </row>
    <row r="32" spans="1:8" ht="45" x14ac:dyDescent="0.25">
      <c r="A32" t="s">
        <v>41</v>
      </c>
      <c r="B32" s="1" t="s">
        <v>42</v>
      </c>
    </row>
    <row r="33" spans="1:8" ht="30" x14ac:dyDescent="0.25">
      <c r="A33" t="s">
        <v>11</v>
      </c>
      <c r="B33" s="1" t="s">
        <v>43</v>
      </c>
      <c r="C33" t="s">
        <v>13</v>
      </c>
      <c r="D33">
        <v>5694</v>
      </c>
      <c r="F33">
        <v>432744</v>
      </c>
      <c r="G33">
        <v>3406</v>
      </c>
      <c r="H33">
        <v>19393764</v>
      </c>
    </row>
    <row r="35" spans="1:8" ht="120" x14ac:dyDescent="0.25">
      <c r="A35" t="s">
        <v>44</v>
      </c>
      <c r="B35" s="1" t="s">
        <v>45</v>
      </c>
    </row>
    <row r="36" spans="1:8" ht="30" x14ac:dyDescent="0.25">
      <c r="A36" t="s">
        <v>11</v>
      </c>
      <c r="B36" s="1" t="s">
        <v>46</v>
      </c>
      <c r="C36" t="s">
        <v>13</v>
      </c>
      <c r="D36">
        <v>8438</v>
      </c>
      <c r="F36">
        <v>0</v>
      </c>
      <c r="G36">
        <v>84</v>
      </c>
      <c r="H36">
        <v>708792</v>
      </c>
    </row>
    <row r="38" spans="1:8" ht="90" x14ac:dyDescent="0.25">
      <c r="A38" t="s">
        <v>47</v>
      </c>
      <c r="B38" s="1" t="s">
        <v>48</v>
      </c>
      <c r="C38" t="s">
        <v>49</v>
      </c>
      <c r="D38">
        <v>614</v>
      </c>
      <c r="F38">
        <v>0</v>
      </c>
      <c r="G38">
        <v>0</v>
      </c>
      <c r="H38">
        <v>0</v>
      </c>
    </row>
    <row r="40" spans="1:8" ht="210" x14ac:dyDescent="0.25">
      <c r="A40" t="s">
        <v>50</v>
      </c>
      <c r="B40" s="2" t="s">
        <v>51</v>
      </c>
    </row>
    <row r="41" spans="1:8" x14ac:dyDescent="0.25">
      <c r="B41" t="s">
        <v>52</v>
      </c>
      <c r="C41" t="s">
        <v>13</v>
      </c>
      <c r="D41">
        <v>6500</v>
      </c>
      <c r="F41">
        <v>2060500</v>
      </c>
      <c r="G41">
        <v>8142</v>
      </c>
      <c r="H41">
        <v>52923000</v>
      </c>
    </row>
    <row r="43" spans="1:8" x14ac:dyDescent="0.25">
      <c r="B43" s="1" t="s">
        <v>53</v>
      </c>
      <c r="C43" t="s">
        <v>13</v>
      </c>
      <c r="D43">
        <v>7500</v>
      </c>
      <c r="F43">
        <v>0</v>
      </c>
      <c r="G43">
        <v>0</v>
      </c>
      <c r="H43">
        <v>0</v>
      </c>
    </row>
    <row r="45" spans="1:8" x14ac:dyDescent="0.25">
      <c r="B45" t="s">
        <v>54</v>
      </c>
      <c r="C45" t="s">
        <v>13</v>
      </c>
      <c r="D45">
        <v>7500</v>
      </c>
      <c r="F45">
        <v>0</v>
      </c>
      <c r="G45">
        <v>0</v>
      </c>
      <c r="H45">
        <v>0</v>
      </c>
    </row>
    <row r="47" spans="1:8" x14ac:dyDescent="0.25">
      <c r="B47" t="s">
        <v>55</v>
      </c>
      <c r="C47" t="s">
        <v>13</v>
      </c>
      <c r="D47">
        <v>7500</v>
      </c>
      <c r="F47">
        <v>0</v>
      </c>
      <c r="G47">
        <v>0</v>
      </c>
      <c r="H47">
        <v>0</v>
      </c>
    </row>
    <row r="49" spans="1:8" ht="30" x14ac:dyDescent="0.25">
      <c r="B49" s="1" t="s">
        <v>56</v>
      </c>
      <c r="C49" t="s">
        <v>13</v>
      </c>
      <c r="D49">
        <v>7500</v>
      </c>
      <c r="F49">
        <v>0</v>
      </c>
      <c r="G49">
        <v>2054</v>
      </c>
      <c r="H49">
        <v>15405000</v>
      </c>
    </row>
    <row r="51" spans="1:8" x14ac:dyDescent="0.25">
      <c r="B51" t="s">
        <v>57</v>
      </c>
      <c r="C51" t="s">
        <v>13</v>
      </c>
      <c r="D51">
        <v>7500</v>
      </c>
      <c r="F51">
        <v>0</v>
      </c>
      <c r="G51">
        <v>0</v>
      </c>
      <c r="H51">
        <v>0</v>
      </c>
    </row>
    <row r="53" spans="1:8" x14ac:dyDescent="0.25">
      <c r="B53" s="1" t="s">
        <v>58</v>
      </c>
      <c r="C53" t="s">
        <v>13</v>
      </c>
      <c r="D53">
        <v>7500</v>
      </c>
      <c r="F53">
        <v>0</v>
      </c>
      <c r="G53">
        <v>0</v>
      </c>
      <c r="H53">
        <v>0</v>
      </c>
    </row>
    <row r="55" spans="1:8" x14ac:dyDescent="0.25">
      <c r="B55" t="s">
        <v>59</v>
      </c>
      <c r="C55" t="s">
        <v>60</v>
      </c>
      <c r="D55">
        <v>7500</v>
      </c>
      <c r="F55">
        <v>9105000</v>
      </c>
      <c r="G55">
        <v>8254</v>
      </c>
      <c r="H55">
        <v>61905000</v>
      </c>
    </row>
    <row r="57" spans="1:8" ht="45" x14ac:dyDescent="0.25">
      <c r="A57" t="s">
        <v>61</v>
      </c>
      <c r="B57" s="1" t="s">
        <v>62</v>
      </c>
    </row>
    <row r="58" spans="1:8" x14ac:dyDescent="0.25">
      <c r="A58" t="s">
        <v>11</v>
      </c>
      <c r="B58" s="1" t="s">
        <v>63</v>
      </c>
      <c r="C58" t="s">
        <v>64</v>
      </c>
      <c r="D58">
        <v>80685</v>
      </c>
      <c r="F58">
        <v>19679071.5</v>
      </c>
      <c r="G58">
        <v>2294.16</v>
      </c>
      <c r="H58">
        <v>185104299.59999999</v>
      </c>
    </row>
    <row r="60" spans="1:8" ht="30" x14ac:dyDescent="0.25">
      <c r="A60" t="s">
        <v>65</v>
      </c>
      <c r="B60" s="1" t="s">
        <v>66</v>
      </c>
    </row>
    <row r="61" spans="1:8" ht="30" x14ac:dyDescent="0.25">
      <c r="A61" t="s">
        <v>11</v>
      </c>
      <c r="B61" s="1" t="s">
        <v>67</v>
      </c>
      <c r="C61" t="s">
        <v>49</v>
      </c>
      <c r="D61">
        <v>308</v>
      </c>
      <c r="F61">
        <v>113960</v>
      </c>
      <c r="G61">
        <v>5118</v>
      </c>
      <c r="H61">
        <v>1576344</v>
      </c>
    </row>
    <row r="63" spans="1:8" x14ac:dyDescent="0.25">
      <c r="A63" t="s">
        <v>17</v>
      </c>
      <c r="B63" s="1" t="s">
        <v>68</v>
      </c>
      <c r="C63" t="s">
        <v>49</v>
      </c>
      <c r="D63">
        <v>609</v>
      </c>
      <c r="F63">
        <v>0</v>
      </c>
      <c r="G63">
        <v>0</v>
      </c>
      <c r="H63">
        <v>0</v>
      </c>
    </row>
    <row r="65" spans="1:8" ht="30" x14ac:dyDescent="0.25">
      <c r="A65" t="s">
        <v>69</v>
      </c>
      <c r="B65" s="1" t="s">
        <v>70</v>
      </c>
      <c r="C65" t="s">
        <v>49</v>
      </c>
      <c r="D65">
        <v>609</v>
      </c>
      <c r="F65">
        <v>0</v>
      </c>
      <c r="G65">
        <v>0</v>
      </c>
      <c r="H65">
        <v>0</v>
      </c>
    </row>
    <row r="67" spans="1:8" ht="30" x14ac:dyDescent="0.25">
      <c r="A67" t="s">
        <v>71</v>
      </c>
      <c r="B67" s="1" t="s">
        <v>72</v>
      </c>
      <c r="C67" t="s">
        <v>49</v>
      </c>
      <c r="D67">
        <v>650</v>
      </c>
      <c r="F67">
        <v>0</v>
      </c>
      <c r="G67">
        <v>10800</v>
      </c>
      <c r="H67">
        <v>7020000</v>
      </c>
    </row>
    <row r="69" spans="1:8" ht="30" x14ac:dyDescent="0.25">
      <c r="A69" t="s">
        <v>73</v>
      </c>
      <c r="B69" s="2" t="s">
        <v>74</v>
      </c>
      <c r="C69" t="s">
        <v>49</v>
      </c>
      <c r="D69">
        <v>700</v>
      </c>
      <c r="F69">
        <v>0</v>
      </c>
      <c r="G69">
        <v>0</v>
      </c>
      <c r="H69">
        <v>0</v>
      </c>
    </row>
    <row r="71" spans="1:8" x14ac:dyDescent="0.25">
      <c r="A71" t="s">
        <v>75</v>
      </c>
      <c r="B71" t="s">
        <v>76</v>
      </c>
      <c r="C71" t="s">
        <v>49</v>
      </c>
      <c r="D71">
        <v>658</v>
      </c>
      <c r="F71">
        <v>0</v>
      </c>
      <c r="G71">
        <v>0</v>
      </c>
      <c r="H71">
        <v>0</v>
      </c>
    </row>
    <row r="73" spans="1:8" ht="30" x14ac:dyDescent="0.25">
      <c r="A73" t="s">
        <v>77</v>
      </c>
      <c r="B73" s="1" t="s">
        <v>78</v>
      </c>
      <c r="C73" t="s">
        <v>49</v>
      </c>
      <c r="D73">
        <v>670</v>
      </c>
      <c r="F73">
        <v>3614650</v>
      </c>
      <c r="G73">
        <v>35080</v>
      </c>
      <c r="H73">
        <v>23503600</v>
      </c>
    </row>
    <row r="75" spans="1:8" x14ac:dyDescent="0.25">
      <c r="B75" t="s">
        <v>39</v>
      </c>
      <c r="F75">
        <v>35005925.5</v>
      </c>
      <c r="H75">
        <v>367539799.60000002</v>
      </c>
    </row>
    <row r="77" spans="1:8" x14ac:dyDescent="0.25">
      <c r="B77" t="s">
        <v>251</v>
      </c>
    </row>
    <row r="79" spans="1:8" ht="90" x14ac:dyDescent="0.25">
      <c r="A79" t="s">
        <v>81</v>
      </c>
      <c r="B79" s="2" t="s">
        <v>82</v>
      </c>
      <c r="C79" t="s">
        <v>13</v>
      </c>
      <c r="D79">
        <v>5989</v>
      </c>
      <c r="F79">
        <v>0</v>
      </c>
      <c r="G79">
        <v>11340</v>
      </c>
      <c r="H79">
        <v>67915260</v>
      </c>
    </row>
    <row r="81" spans="1:8" ht="120" x14ac:dyDescent="0.25">
      <c r="A81" t="s">
        <v>83</v>
      </c>
      <c r="B81" s="2" t="s">
        <v>84</v>
      </c>
      <c r="C81" t="s">
        <v>13</v>
      </c>
      <c r="D81">
        <v>6296</v>
      </c>
      <c r="F81">
        <v>0</v>
      </c>
      <c r="G81">
        <v>1995</v>
      </c>
      <c r="H81">
        <v>12560520</v>
      </c>
    </row>
    <row r="83" spans="1:8" ht="105" x14ac:dyDescent="0.25">
      <c r="A83" t="s">
        <v>85</v>
      </c>
      <c r="B83" s="2" t="s">
        <v>86</v>
      </c>
      <c r="C83" t="s">
        <v>13</v>
      </c>
      <c r="D83">
        <v>8002</v>
      </c>
      <c r="F83">
        <v>0</v>
      </c>
      <c r="G83">
        <v>0</v>
      </c>
      <c r="H83">
        <v>0</v>
      </c>
    </row>
    <row r="85" spans="1:8" x14ac:dyDescent="0.25">
      <c r="B85" t="s">
        <v>79</v>
      </c>
      <c r="F85">
        <v>0</v>
      </c>
      <c r="H85">
        <v>80475780</v>
      </c>
    </row>
    <row r="87" spans="1:8" x14ac:dyDescent="0.25">
      <c r="B87" t="s">
        <v>252</v>
      </c>
    </row>
    <row r="90" spans="1:8" ht="180" x14ac:dyDescent="0.25">
      <c r="A90" t="s">
        <v>89</v>
      </c>
      <c r="B90" s="2" t="s">
        <v>130</v>
      </c>
      <c r="C90" t="s">
        <v>118</v>
      </c>
      <c r="D90">
        <v>90</v>
      </c>
      <c r="F90">
        <v>0</v>
      </c>
      <c r="G90">
        <v>12960</v>
      </c>
      <c r="H90">
        <v>1166400</v>
      </c>
    </row>
    <row r="92" spans="1:8" ht="210" x14ac:dyDescent="0.25">
      <c r="A92" t="s">
        <v>93</v>
      </c>
      <c r="B92" s="2" t="s">
        <v>131</v>
      </c>
      <c r="F92">
        <v>0</v>
      </c>
      <c r="G92">
        <v>0</v>
      </c>
      <c r="H92">
        <v>0</v>
      </c>
    </row>
    <row r="93" spans="1:8" x14ac:dyDescent="0.25">
      <c r="B93" t="s">
        <v>132</v>
      </c>
      <c r="C93" t="s">
        <v>133</v>
      </c>
      <c r="D93">
        <v>18</v>
      </c>
      <c r="F93">
        <v>0</v>
      </c>
      <c r="G93">
        <v>25196</v>
      </c>
      <c r="H93">
        <v>453528</v>
      </c>
    </row>
    <row r="95" spans="1:8" ht="255" x14ac:dyDescent="0.25">
      <c r="A95" t="s">
        <v>96</v>
      </c>
      <c r="B95" s="2" t="s">
        <v>134</v>
      </c>
      <c r="C95" t="s">
        <v>135</v>
      </c>
      <c r="D95">
        <v>528</v>
      </c>
      <c r="F95">
        <v>0</v>
      </c>
      <c r="G95">
        <v>160</v>
      </c>
      <c r="H95">
        <v>84480</v>
      </c>
    </row>
    <row r="97" spans="1:8" x14ac:dyDescent="0.25">
      <c r="B97" t="s">
        <v>87</v>
      </c>
      <c r="F97">
        <v>0</v>
      </c>
      <c r="H97">
        <v>1704408</v>
      </c>
    </row>
    <row r="99" spans="1:8" x14ac:dyDescent="0.25">
      <c r="B99" s="1" t="s">
        <v>253</v>
      </c>
    </row>
    <row r="101" spans="1:8" ht="75" x14ac:dyDescent="0.25">
      <c r="A101" t="s">
        <v>166</v>
      </c>
      <c r="B101" s="2" t="s">
        <v>167</v>
      </c>
      <c r="C101" t="s">
        <v>49</v>
      </c>
      <c r="D101">
        <v>302</v>
      </c>
      <c r="F101">
        <v>0</v>
      </c>
      <c r="G101">
        <v>2100</v>
      </c>
      <c r="H101">
        <v>634200</v>
      </c>
    </row>
    <row r="103" spans="1:8" ht="60" x14ac:dyDescent="0.25">
      <c r="A103" t="s">
        <v>168</v>
      </c>
      <c r="B103" s="2" t="s">
        <v>169</v>
      </c>
      <c r="C103" t="s">
        <v>49</v>
      </c>
      <c r="D103">
        <v>394</v>
      </c>
      <c r="F103">
        <v>0</v>
      </c>
      <c r="G103">
        <v>32460</v>
      </c>
      <c r="H103">
        <v>12789240</v>
      </c>
    </row>
    <row r="105" spans="1:8" ht="180" x14ac:dyDescent="0.25">
      <c r="A105" t="s">
        <v>170</v>
      </c>
      <c r="B105" s="2" t="s">
        <v>171</v>
      </c>
      <c r="C105" t="s">
        <v>49</v>
      </c>
      <c r="D105">
        <v>416</v>
      </c>
      <c r="F105">
        <v>0</v>
      </c>
      <c r="G105">
        <v>18070</v>
      </c>
      <c r="H105">
        <v>7517120</v>
      </c>
    </row>
    <row r="107" spans="1:8" ht="60" x14ac:dyDescent="0.25">
      <c r="A107" t="s">
        <v>172</v>
      </c>
      <c r="B107" s="2" t="s">
        <v>173</v>
      </c>
      <c r="C107" t="s">
        <v>49</v>
      </c>
      <c r="D107">
        <v>30</v>
      </c>
      <c r="F107">
        <v>0</v>
      </c>
      <c r="G107">
        <v>18012</v>
      </c>
      <c r="H107">
        <v>540360</v>
      </c>
    </row>
    <row r="109" spans="1:8" ht="109.5" customHeight="1" x14ac:dyDescent="0.25">
      <c r="A109" t="s">
        <v>174</v>
      </c>
      <c r="B109" s="2" t="s">
        <v>175</v>
      </c>
      <c r="C109" t="s">
        <v>49</v>
      </c>
      <c r="D109">
        <v>215</v>
      </c>
      <c r="F109">
        <v>0</v>
      </c>
      <c r="G109">
        <v>0</v>
      </c>
      <c r="H109">
        <v>0</v>
      </c>
    </row>
    <row r="111" spans="1:8" ht="75" x14ac:dyDescent="0.25">
      <c r="A111" t="s">
        <v>176</v>
      </c>
      <c r="B111" s="2" t="s">
        <v>177</v>
      </c>
      <c r="C111" t="s">
        <v>49</v>
      </c>
      <c r="D111">
        <v>221</v>
      </c>
      <c r="F111">
        <v>0</v>
      </c>
      <c r="G111">
        <v>70</v>
      </c>
      <c r="H111">
        <v>15470</v>
      </c>
    </row>
    <row r="113" spans="1:8" ht="90" x14ac:dyDescent="0.25">
      <c r="A113" t="s">
        <v>178</v>
      </c>
      <c r="B113" s="2" t="s">
        <v>179</v>
      </c>
    </row>
    <row r="114" spans="1:8" x14ac:dyDescent="0.25">
      <c r="B114" t="s">
        <v>180</v>
      </c>
      <c r="C114" t="s">
        <v>49</v>
      </c>
      <c r="D114">
        <v>169</v>
      </c>
      <c r="F114">
        <v>0</v>
      </c>
      <c r="G114">
        <v>576</v>
      </c>
      <c r="H114">
        <v>97344</v>
      </c>
    </row>
    <row r="116" spans="1:8" x14ac:dyDescent="0.25">
      <c r="B116" t="s">
        <v>181</v>
      </c>
      <c r="C116" t="s">
        <v>49</v>
      </c>
      <c r="D116">
        <v>174</v>
      </c>
      <c r="F116">
        <v>0</v>
      </c>
      <c r="G116">
        <v>0</v>
      </c>
      <c r="H116">
        <v>0</v>
      </c>
    </row>
    <row r="117" spans="1:8" x14ac:dyDescent="0.25">
      <c r="B117" t="s">
        <v>136</v>
      </c>
      <c r="F117">
        <v>0</v>
      </c>
      <c r="H117">
        <v>21593734</v>
      </c>
    </row>
    <row r="119" spans="1:8" x14ac:dyDescent="0.25">
      <c r="B119" t="s">
        <v>254</v>
      </c>
    </row>
    <row r="120" spans="1:8" ht="165" x14ac:dyDescent="0.25">
      <c r="A120" t="s">
        <v>138</v>
      </c>
      <c r="B120" s="2" t="s">
        <v>146</v>
      </c>
      <c r="C120" t="s">
        <v>38</v>
      </c>
      <c r="D120">
        <v>771</v>
      </c>
      <c r="F120">
        <v>0</v>
      </c>
      <c r="G120">
        <v>420</v>
      </c>
      <c r="H120">
        <v>323820</v>
      </c>
    </row>
    <row r="122" spans="1:8" ht="45" x14ac:dyDescent="0.25">
      <c r="A122" t="s">
        <v>140</v>
      </c>
      <c r="B122" s="2" t="s">
        <v>148</v>
      </c>
      <c r="C122" t="s">
        <v>38</v>
      </c>
      <c r="D122">
        <v>514</v>
      </c>
      <c r="F122">
        <v>0</v>
      </c>
      <c r="G122">
        <v>2</v>
      </c>
      <c r="H122">
        <v>1028</v>
      </c>
    </row>
    <row r="123" spans="1:8" x14ac:dyDescent="0.25">
      <c r="B123" t="s">
        <v>164</v>
      </c>
      <c r="F123">
        <v>0</v>
      </c>
      <c r="H123">
        <v>324848</v>
      </c>
    </row>
    <row r="125" spans="1:8" x14ac:dyDescent="0.25">
      <c r="B125" t="s">
        <v>255</v>
      </c>
    </row>
    <row r="126" spans="1:8" x14ac:dyDescent="0.25">
      <c r="B126" t="s">
        <v>194</v>
      </c>
    </row>
    <row r="127" spans="1:8" ht="409.5" x14ac:dyDescent="0.25">
      <c r="A127" t="s">
        <v>195</v>
      </c>
      <c r="B127" s="2" t="s">
        <v>196</v>
      </c>
      <c r="C127" t="s">
        <v>38</v>
      </c>
      <c r="D127">
        <v>1650</v>
      </c>
      <c r="F127">
        <v>0</v>
      </c>
      <c r="G127">
        <v>0</v>
      </c>
      <c r="H127">
        <v>0</v>
      </c>
    </row>
    <row r="128" spans="1:8" ht="30" x14ac:dyDescent="0.25">
      <c r="B128" s="2" t="s">
        <v>197</v>
      </c>
    </row>
    <row r="129" spans="1:8" ht="165" x14ac:dyDescent="0.25">
      <c r="B129" s="2" t="s">
        <v>198</v>
      </c>
    </row>
    <row r="130" spans="1:8" ht="90" x14ac:dyDescent="0.25">
      <c r="B130" s="2" t="s">
        <v>199</v>
      </c>
    </row>
    <row r="132" spans="1:8" x14ac:dyDescent="0.25">
      <c r="A132" t="s">
        <v>200</v>
      </c>
      <c r="B132" t="s">
        <v>201</v>
      </c>
    </row>
    <row r="133" spans="1:8" ht="405" x14ac:dyDescent="0.25">
      <c r="A133" t="s">
        <v>27</v>
      </c>
      <c r="B133" s="2" t="s">
        <v>297</v>
      </c>
      <c r="C133" t="s">
        <v>38</v>
      </c>
      <c r="D133">
        <v>518</v>
      </c>
      <c r="F133">
        <v>0</v>
      </c>
      <c r="G133">
        <v>1204</v>
      </c>
      <c r="H133">
        <v>623672</v>
      </c>
    </row>
    <row r="135" spans="1:8" x14ac:dyDescent="0.25">
      <c r="A135" t="s">
        <v>203</v>
      </c>
      <c r="B135" t="s">
        <v>204</v>
      </c>
    </row>
    <row r="136" spans="1:8" ht="375" x14ac:dyDescent="0.25">
      <c r="B136" s="2" t="s">
        <v>205</v>
      </c>
      <c r="C136" t="s">
        <v>38</v>
      </c>
      <c r="D136">
        <v>782</v>
      </c>
      <c r="F136">
        <v>0</v>
      </c>
      <c r="G136">
        <v>0</v>
      </c>
      <c r="H136">
        <v>0</v>
      </c>
    </row>
    <row r="137" spans="1:8" ht="90" x14ac:dyDescent="0.25">
      <c r="B137" s="2" t="s">
        <v>199</v>
      </c>
    </row>
    <row r="139" spans="1:8" ht="120" x14ac:dyDescent="0.25">
      <c r="A139" t="s">
        <v>206</v>
      </c>
      <c r="B139" s="1" t="s">
        <v>207</v>
      </c>
    </row>
    <row r="140" spans="1:8" x14ac:dyDescent="0.25">
      <c r="A140" t="s">
        <v>27</v>
      </c>
      <c r="B140" t="s">
        <v>208</v>
      </c>
      <c r="C140" t="s">
        <v>135</v>
      </c>
      <c r="D140">
        <v>352</v>
      </c>
      <c r="F140">
        <v>0</v>
      </c>
      <c r="G140">
        <v>0</v>
      </c>
      <c r="H140">
        <v>0</v>
      </c>
    </row>
    <row r="141" spans="1:8" x14ac:dyDescent="0.25">
      <c r="A141" t="s">
        <v>29</v>
      </c>
      <c r="B141" t="s">
        <v>209</v>
      </c>
      <c r="C141" t="s">
        <v>135</v>
      </c>
      <c r="D141">
        <v>411</v>
      </c>
      <c r="F141">
        <v>0</v>
      </c>
      <c r="G141">
        <v>0</v>
      </c>
      <c r="H141">
        <v>0</v>
      </c>
    </row>
    <row r="142" spans="1:8" x14ac:dyDescent="0.25">
      <c r="A142" t="s">
        <v>210</v>
      </c>
      <c r="B142" t="s">
        <v>211</v>
      </c>
      <c r="C142" t="s">
        <v>135</v>
      </c>
      <c r="D142">
        <v>470</v>
      </c>
      <c r="F142">
        <v>0</v>
      </c>
      <c r="G142">
        <v>0</v>
      </c>
      <c r="H142">
        <v>0</v>
      </c>
    </row>
    <row r="144" spans="1:8" x14ac:dyDescent="0.25">
      <c r="B144" t="s">
        <v>182</v>
      </c>
      <c r="F144">
        <v>0</v>
      </c>
      <c r="H144">
        <v>623672</v>
      </c>
    </row>
    <row r="146" spans="1:8" x14ac:dyDescent="0.25">
      <c r="B146" t="s">
        <v>256</v>
      </c>
    </row>
    <row r="147" spans="1:8" ht="105" x14ac:dyDescent="0.25">
      <c r="A147" t="s">
        <v>257</v>
      </c>
      <c r="B147" s="2" t="s">
        <v>258</v>
      </c>
      <c r="C147" t="s">
        <v>38</v>
      </c>
      <c r="D147">
        <v>162.9</v>
      </c>
      <c r="F147">
        <v>0</v>
      </c>
      <c r="G147">
        <v>115260</v>
      </c>
      <c r="H147">
        <v>18775854</v>
      </c>
    </row>
    <row r="149" spans="1:8" ht="120" x14ac:dyDescent="0.25">
      <c r="A149" t="s">
        <v>259</v>
      </c>
      <c r="B149" s="2" t="s">
        <v>260</v>
      </c>
      <c r="C149" t="s">
        <v>60</v>
      </c>
      <c r="D149">
        <v>489.6</v>
      </c>
      <c r="F149">
        <v>0</v>
      </c>
      <c r="G149">
        <v>44240</v>
      </c>
      <c r="H149">
        <v>21659904</v>
      </c>
    </row>
    <row r="151" spans="1:8" ht="150" x14ac:dyDescent="0.25">
      <c r="A151" t="s">
        <v>261</v>
      </c>
      <c r="B151" s="2" t="s">
        <v>262</v>
      </c>
      <c r="C151" t="s">
        <v>60</v>
      </c>
      <c r="D151">
        <v>2523.29</v>
      </c>
      <c r="F151">
        <v>0</v>
      </c>
      <c r="G151">
        <v>24257</v>
      </c>
      <c r="H151">
        <v>61207324</v>
      </c>
    </row>
    <row r="153" spans="1:8" ht="75" x14ac:dyDescent="0.25">
      <c r="A153" t="s">
        <v>263</v>
      </c>
      <c r="B153" s="2" t="s">
        <v>264</v>
      </c>
      <c r="C153" t="s">
        <v>38</v>
      </c>
      <c r="D153">
        <v>6660</v>
      </c>
      <c r="F153">
        <v>0</v>
      </c>
      <c r="G153">
        <v>15954</v>
      </c>
      <c r="H153">
        <v>106253640</v>
      </c>
    </row>
    <row r="155" spans="1:8" ht="285" x14ac:dyDescent="0.25">
      <c r="A155" t="s">
        <v>265</v>
      </c>
      <c r="B155" s="2" t="s">
        <v>266</v>
      </c>
    </row>
    <row r="156" spans="1:8" ht="30" x14ac:dyDescent="0.25">
      <c r="B156" s="1" t="s">
        <v>267</v>
      </c>
      <c r="C156" t="s">
        <v>60</v>
      </c>
      <c r="D156">
        <v>8543.7000000000007</v>
      </c>
      <c r="F156">
        <v>0</v>
      </c>
      <c r="G156">
        <v>15954</v>
      </c>
      <c r="H156">
        <v>136306190</v>
      </c>
    </row>
    <row r="157" spans="1:8" ht="45" x14ac:dyDescent="0.25">
      <c r="B157" s="2" t="s">
        <v>268</v>
      </c>
      <c r="C157" t="s">
        <v>60</v>
      </c>
      <c r="D157">
        <v>9005.4</v>
      </c>
      <c r="F157">
        <v>0</v>
      </c>
      <c r="H157">
        <v>0</v>
      </c>
    </row>
    <row r="159" spans="1:8" ht="180" x14ac:dyDescent="0.25">
      <c r="A159" t="s">
        <v>269</v>
      </c>
      <c r="B159" s="4" t="s">
        <v>270</v>
      </c>
      <c r="C159" t="s">
        <v>60</v>
      </c>
      <c r="D159">
        <v>7752.6</v>
      </c>
      <c r="F159">
        <v>0</v>
      </c>
      <c r="G159">
        <v>1434</v>
      </c>
      <c r="H159">
        <v>11117229</v>
      </c>
    </row>
    <row r="161" spans="1:8" ht="135" x14ac:dyDescent="0.25">
      <c r="A161" t="s">
        <v>271</v>
      </c>
      <c r="B161" s="2" t="s">
        <v>272</v>
      </c>
      <c r="C161" t="s">
        <v>38</v>
      </c>
      <c r="D161">
        <v>918</v>
      </c>
      <c r="F161">
        <v>0</v>
      </c>
      <c r="G161">
        <v>50081</v>
      </c>
      <c r="H161">
        <v>45974358</v>
      </c>
    </row>
    <row r="163" spans="1:8" ht="75" x14ac:dyDescent="0.25">
      <c r="A163" t="s">
        <v>273</v>
      </c>
      <c r="B163" s="2" t="s">
        <v>274</v>
      </c>
      <c r="C163" t="s">
        <v>38</v>
      </c>
      <c r="D163">
        <v>488.7</v>
      </c>
      <c r="F163">
        <v>0</v>
      </c>
      <c r="G163">
        <v>3360</v>
      </c>
      <c r="H163">
        <v>1642032</v>
      </c>
    </row>
    <row r="165" spans="1:8" ht="75" x14ac:dyDescent="0.25">
      <c r="A165" t="s">
        <v>275</v>
      </c>
      <c r="B165" s="2" t="s">
        <v>276</v>
      </c>
    </row>
    <row r="166" spans="1:8" x14ac:dyDescent="0.25">
      <c r="A166" t="s">
        <v>27</v>
      </c>
      <c r="B166" t="s">
        <v>277</v>
      </c>
      <c r="C166" t="s">
        <v>133</v>
      </c>
      <c r="D166">
        <v>444.6</v>
      </c>
      <c r="F166">
        <v>0</v>
      </c>
      <c r="G166">
        <v>1330</v>
      </c>
      <c r="H166">
        <v>591318</v>
      </c>
    </row>
    <row r="168" spans="1:8" x14ac:dyDescent="0.25">
      <c r="A168" t="s">
        <v>29</v>
      </c>
      <c r="B168" t="s">
        <v>278</v>
      </c>
      <c r="C168" t="s">
        <v>133</v>
      </c>
      <c r="D168">
        <v>812.7</v>
      </c>
      <c r="F168">
        <v>0</v>
      </c>
      <c r="G168">
        <v>80</v>
      </c>
      <c r="H168">
        <v>65016</v>
      </c>
    </row>
    <row r="170" spans="1:8" x14ac:dyDescent="0.25">
      <c r="A170" t="s">
        <v>210</v>
      </c>
      <c r="B170" t="s">
        <v>279</v>
      </c>
      <c r="C170" t="s">
        <v>133</v>
      </c>
      <c r="D170">
        <v>1333.8</v>
      </c>
      <c r="F170">
        <v>0</v>
      </c>
      <c r="G170">
        <v>269</v>
      </c>
      <c r="H170">
        <v>358793</v>
      </c>
    </row>
    <row r="172" spans="1:8" x14ac:dyDescent="0.25">
      <c r="A172" t="s">
        <v>216</v>
      </c>
      <c r="B172" t="s">
        <v>280</v>
      </c>
      <c r="C172" t="s">
        <v>133</v>
      </c>
      <c r="D172">
        <v>6300</v>
      </c>
      <c r="F172">
        <v>0</v>
      </c>
      <c r="G172">
        <v>320</v>
      </c>
      <c r="H172">
        <v>2016000</v>
      </c>
    </row>
    <row r="174" spans="1:8" ht="195" x14ac:dyDescent="0.25">
      <c r="A174" t="s">
        <v>281</v>
      </c>
      <c r="B174" s="2" t="s">
        <v>282</v>
      </c>
      <c r="C174" t="s">
        <v>38</v>
      </c>
      <c r="D174">
        <v>6886.8</v>
      </c>
      <c r="F174">
        <v>0</v>
      </c>
      <c r="G174">
        <v>0</v>
      </c>
      <c r="H174">
        <v>0</v>
      </c>
    </row>
    <row r="175" spans="1:8" ht="90" x14ac:dyDescent="0.25">
      <c r="A175" t="s">
        <v>27</v>
      </c>
      <c r="B175" s="1" t="s">
        <v>283</v>
      </c>
    </row>
    <row r="177" spans="1:8" x14ac:dyDescent="0.25">
      <c r="A177" t="s">
        <v>284</v>
      </c>
      <c r="B177" t="s">
        <v>285</v>
      </c>
    </row>
    <row r="178" spans="1:8" ht="30" x14ac:dyDescent="0.25">
      <c r="B178" s="2" t="s">
        <v>286</v>
      </c>
      <c r="C178" t="s">
        <v>133</v>
      </c>
      <c r="D178">
        <v>5344.2</v>
      </c>
      <c r="F178">
        <v>0</v>
      </c>
      <c r="G178">
        <v>0</v>
      </c>
      <c r="H178">
        <v>0</v>
      </c>
    </row>
    <row r="180" spans="1:8" ht="75" x14ac:dyDescent="0.25">
      <c r="A180" t="s">
        <v>287</v>
      </c>
      <c r="B180" s="2" t="s">
        <v>288</v>
      </c>
      <c r="C180" t="s">
        <v>99</v>
      </c>
      <c r="D180">
        <v>276.3</v>
      </c>
      <c r="F180">
        <v>0</v>
      </c>
      <c r="G180">
        <v>0</v>
      </c>
      <c r="H180">
        <v>0</v>
      </c>
    </row>
    <row r="182" spans="1:8" ht="120" x14ac:dyDescent="0.25">
      <c r="A182" t="s">
        <v>289</v>
      </c>
      <c r="B182" s="2" t="s">
        <v>290</v>
      </c>
      <c r="C182" t="s">
        <v>38</v>
      </c>
      <c r="D182">
        <v>4304</v>
      </c>
      <c r="F182">
        <v>0</v>
      </c>
      <c r="G182">
        <v>11429</v>
      </c>
      <c r="H182">
        <v>49190416</v>
      </c>
    </row>
    <row r="184" spans="1:8" x14ac:dyDescent="0.25">
      <c r="B184" t="s">
        <v>187</v>
      </c>
      <c r="F184">
        <v>0</v>
      </c>
      <c r="H184">
        <v>455158074</v>
      </c>
    </row>
    <row r="186" spans="1:8" x14ac:dyDescent="0.25">
      <c r="B186" t="s">
        <v>291</v>
      </c>
    </row>
    <row r="187" spans="1:8" ht="75" x14ac:dyDescent="0.25">
      <c r="A187" t="s">
        <v>292</v>
      </c>
      <c r="B187" s="2" t="s">
        <v>293</v>
      </c>
      <c r="C187" t="s">
        <v>60</v>
      </c>
      <c r="D187">
        <v>100</v>
      </c>
      <c r="F187">
        <v>0</v>
      </c>
      <c r="G187">
        <v>450000</v>
      </c>
      <c r="H187">
        <v>45000000</v>
      </c>
    </row>
    <row r="189" spans="1:8" x14ac:dyDescent="0.25">
      <c r="B189" t="s">
        <v>33</v>
      </c>
      <c r="F189">
        <v>0</v>
      </c>
      <c r="H189">
        <v>45000000</v>
      </c>
    </row>
    <row r="191" spans="1:8" x14ac:dyDescent="0.25">
      <c r="A191" t="s">
        <v>226</v>
      </c>
    </row>
    <row r="193" spans="1:8" x14ac:dyDescent="0.25">
      <c r="A193" t="s">
        <v>227</v>
      </c>
      <c r="B193" t="s">
        <v>228</v>
      </c>
      <c r="F193">
        <v>6867225</v>
      </c>
      <c r="H193">
        <v>19402446</v>
      </c>
    </row>
    <row r="194" spans="1:8" x14ac:dyDescent="0.25">
      <c r="A194" t="s">
        <v>229</v>
      </c>
      <c r="B194" t="s">
        <v>231</v>
      </c>
      <c r="F194">
        <v>35005925.5</v>
      </c>
      <c r="H194">
        <v>367539799.60000002</v>
      </c>
    </row>
    <row r="195" spans="1:8" x14ac:dyDescent="0.25">
      <c r="A195" t="s">
        <v>230</v>
      </c>
      <c r="B195" t="s">
        <v>233</v>
      </c>
      <c r="F195">
        <v>0</v>
      </c>
      <c r="H195">
        <v>80475780</v>
      </c>
    </row>
    <row r="196" spans="1:8" x14ac:dyDescent="0.25">
      <c r="A196" t="s">
        <v>232</v>
      </c>
      <c r="B196" t="s">
        <v>235</v>
      </c>
      <c r="F196">
        <v>0</v>
      </c>
      <c r="H196">
        <v>1704408</v>
      </c>
    </row>
    <row r="197" spans="1:8" x14ac:dyDescent="0.25">
      <c r="A197" t="s">
        <v>234</v>
      </c>
      <c r="B197" t="s">
        <v>239</v>
      </c>
      <c r="F197">
        <v>0</v>
      </c>
      <c r="H197">
        <v>21593734</v>
      </c>
    </row>
    <row r="198" spans="1:8" x14ac:dyDescent="0.25">
      <c r="A198" t="s">
        <v>236</v>
      </c>
      <c r="B198" t="s">
        <v>237</v>
      </c>
      <c r="F198">
        <v>0</v>
      </c>
      <c r="H198">
        <v>324848</v>
      </c>
    </row>
    <row r="199" spans="1:8" x14ac:dyDescent="0.25">
      <c r="A199" t="s">
        <v>238</v>
      </c>
      <c r="B199" t="s">
        <v>244</v>
      </c>
      <c r="F199">
        <v>0</v>
      </c>
      <c r="H199">
        <v>623672</v>
      </c>
    </row>
    <row r="200" spans="1:8" x14ac:dyDescent="0.25">
      <c r="A200" t="s">
        <v>240</v>
      </c>
      <c r="B200" t="s">
        <v>294</v>
      </c>
      <c r="F200">
        <v>0</v>
      </c>
      <c r="H200">
        <v>455158074</v>
      </c>
    </row>
    <row r="201" spans="1:8" x14ac:dyDescent="0.25">
      <c r="A201" t="s">
        <v>243</v>
      </c>
      <c r="B201" t="s">
        <v>295</v>
      </c>
      <c r="H201">
        <v>45000000</v>
      </c>
    </row>
    <row r="202" spans="1:8" x14ac:dyDescent="0.25">
      <c r="B202" t="s">
        <v>247</v>
      </c>
      <c r="F202">
        <v>41873150.5</v>
      </c>
      <c r="H202">
        <v>991822761.60000002</v>
      </c>
    </row>
    <row r="203" spans="1:8" x14ac:dyDescent="0.25">
      <c r="B203" t="s">
        <v>248</v>
      </c>
      <c r="F203">
        <v>41873151</v>
      </c>
      <c r="H203">
        <v>991822762</v>
      </c>
    </row>
    <row r="205" spans="1:8" x14ac:dyDescent="0.25">
      <c r="F205" s="3">
        <v>41873151</v>
      </c>
      <c r="H205" t="s">
        <v>296</v>
      </c>
    </row>
    <row r="206" spans="1:8" x14ac:dyDescent="0.25">
      <c r="H206">
        <v>991822762</v>
      </c>
    </row>
    <row r="207" spans="1:8" x14ac:dyDescent="0.25">
      <c r="H207">
        <v>0</v>
      </c>
    </row>
  </sheetData>
  <mergeCells count="2">
    <mergeCell ref="A2:H2"/>
    <mergeCell ref="A3:H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7"/>
  <sheetViews>
    <sheetView topLeftCell="A56" zoomScale="80" zoomScaleNormal="80" workbookViewId="0">
      <selection activeCell="F57" sqref="F57"/>
    </sheetView>
  </sheetViews>
  <sheetFormatPr defaultRowHeight="15" x14ac:dyDescent="0.25"/>
  <cols>
    <col min="1" max="1" width="7.5703125" customWidth="1"/>
    <col min="2" max="2" width="40.140625" customWidth="1"/>
    <col min="3" max="3" width="5.7109375" bestFit="1" customWidth="1"/>
    <col min="4" max="4" width="9.42578125" bestFit="1" customWidth="1"/>
    <col min="5" max="5" width="9.42578125" style="8" customWidth="1"/>
    <col min="6" max="6" width="17.140625" customWidth="1"/>
  </cols>
  <sheetData>
    <row r="1" spans="1:6" s="8" customFormat="1" x14ac:dyDescent="0.25"/>
    <row r="2" spans="1:6" ht="18.75" x14ac:dyDescent="0.3">
      <c r="A2" s="31" t="s">
        <v>1090</v>
      </c>
      <c r="B2" s="31"/>
      <c r="C2" s="31"/>
      <c r="D2" s="31"/>
      <c r="E2" s="31"/>
      <c r="F2" s="31"/>
    </row>
    <row r="3" spans="1:6" ht="30" x14ac:dyDescent="0.25">
      <c r="A3" s="7" t="s">
        <v>298</v>
      </c>
      <c r="B3" s="7" t="s">
        <v>299</v>
      </c>
      <c r="C3" s="7" t="s">
        <v>300</v>
      </c>
      <c r="D3" s="7" t="s">
        <v>301</v>
      </c>
      <c r="E3" s="18" t="s">
        <v>1117</v>
      </c>
      <c r="F3" s="16" t="s">
        <v>1120</v>
      </c>
    </row>
    <row r="4" spans="1:6" ht="90.75" customHeight="1" x14ac:dyDescent="0.25">
      <c r="A4" s="7">
        <v>1</v>
      </c>
      <c r="B4" s="10" t="s">
        <v>302</v>
      </c>
      <c r="C4" s="6" t="s">
        <v>38</v>
      </c>
      <c r="D4" s="7">
        <v>60000</v>
      </c>
      <c r="E4" s="7">
        <v>225</v>
      </c>
      <c r="F4" s="12">
        <f>E4*D4</f>
        <v>13500000</v>
      </c>
    </row>
    <row r="5" spans="1:6" ht="180" x14ac:dyDescent="0.25">
      <c r="A5" s="6">
        <v>2</v>
      </c>
      <c r="B5" s="10" t="s">
        <v>303</v>
      </c>
      <c r="C5" s="7" t="s">
        <v>38</v>
      </c>
      <c r="D5" s="7">
        <v>60000</v>
      </c>
      <c r="E5" s="7">
        <v>322</v>
      </c>
      <c r="F5" s="12">
        <f>E5*D5</f>
        <v>19320000</v>
      </c>
    </row>
    <row r="6" spans="1:6" ht="257.25" customHeight="1" x14ac:dyDescent="0.25">
      <c r="A6" s="6">
        <v>3</v>
      </c>
      <c r="B6" s="10" t="s">
        <v>304</v>
      </c>
      <c r="C6" s="6" t="s">
        <v>99</v>
      </c>
      <c r="D6" s="6">
        <v>3000</v>
      </c>
      <c r="E6" s="7">
        <v>2124</v>
      </c>
      <c r="F6" s="12">
        <f>E6*D6</f>
        <v>6372000</v>
      </c>
    </row>
    <row r="7" spans="1:6" ht="255" customHeight="1" x14ac:dyDescent="0.25">
      <c r="A7" s="6">
        <v>4</v>
      </c>
      <c r="B7" s="10" t="s">
        <v>305</v>
      </c>
      <c r="C7" s="7" t="s">
        <v>99</v>
      </c>
      <c r="D7" s="7">
        <v>12000</v>
      </c>
      <c r="E7" s="7">
        <v>229</v>
      </c>
      <c r="F7" s="12">
        <f>E7*D7</f>
        <v>2748000</v>
      </c>
    </row>
    <row r="8" spans="1:6" ht="270" x14ac:dyDescent="0.25">
      <c r="A8" s="6">
        <v>5</v>
      </c>
      <c r="B8" s="10" t="s">
        <v>306</v>
      </c>
      <c r="C8" s="6" t="s">
        <v>99</v>
      </c>
      <c r="D8" s="6">
        <v>10000</v>
      </c>
      <c r="E8" s="7">
        <v>66</v>
      </c>
      <c r="F8" s="12">
        <f>E8*D8</f>
        <v>660000</v>
      </c>
    </row>
    <row r="9" spans="1:6" x14ac:dyDescent="0.25">
      <c r="A9" s="6"/>
      <c r="B9" s="6"/>
      <c r="C9" s="6"/>
      <c r="D9" s="6"/>
      <c r="E9" s="7"/>
      <c r="F9" s="12"/>
    </row>
    <row r="10" spans="1:6" ht="90" x14ac:dyDescent="0.25">
      <c r="A10" s="6">
        <v>6</v>
      </c>
      <c r="B10" s="10" t="s">
        <v>307</v>
      </c>
      <c r="C10" s="6" t="s">
        <v>38</v>
      </c>
      <c r="D10" s="6">
        <v>5000</v>
      </c>
      <c r="E10" s="7">
        <v>1770</v>
      </c>
      <c r="F10" s="12">
        <f t="shared" ref="F10:F16" si="0">E10*D10</f>
        <v>8850000</v>
      </c>
    </row>
    <row r="11" spans="1:6" ht="180" x14ac:dyDescent="0.25">
      <c r="A11" s="6">
        <v>7</v>
      </c>
      <c r="B11" s="10" t="s">
        <v>308</v>
      </c>
      <c r="C11" s="7" t="s">
        <v>133</v>
      </c>
      <c r="D11" s="7">
        <v>2000</v>
      </c>
      <c r="E11" s="7">
        <v>226</v>
      </c>
      <c r="F11" s="12">
        <f t="shared" si="0"/>
        <v>452000</v>
      </c>
    </row>
    <row r="12" spans="1:6" ht="180" x14ac:dyDescent="0.25">
      <c r="A12" s="6">
        <v>8</v>
      </c>
      <c r="B12" s="10" t="s">
        <v>309</v>
      </c>
      <c r="C12" s="7" t="s">
        <v>133</v>
      </c>
      <c r="D12" s="7">
        <v>2000</v>
      </c>
      <c r="E12" s="7">
        <v>156</v>
      </c>
      <c r="F12" s="12">
        <f t="shared" si="0"/>
        <v>312000</v>
      </c>
    </row>
    <row r="13" spans="1:6" ht="180" x14ac:dyDescent="0.25">
      <c r="A13" s="6">
        <v>9</v>
      </c>
      <c r="B13" s="5" t="s">
        <v>310</v>
      </c>
      <c r="C13" s="7" t="s">
        <v>133</v>
      </c>
      <c r="D13" s="7">
        <v>5000</v>
      </c>
      <c r="E13" s="7">
        <v>109</v>
      </c>
      <c r="F13" s="12">
        <f t="shared" si="0"/>
        <v>545000</v>
      </c>
    </row>
    <row r="14" spans="1:6" ht="180" x14ac:dyDescent="0.25">
      <c r="A14" s="6">
        <v>10</v>
      </c>
      <c r="B14" s="10" t="s">
        <v>311</v>
      </c>
      <c r="C14" s="6" t="s">
        <v>133</v>
      </c>
      <c r="D14" s="6">
        <v>500</v>
      </c>
      <c r="E14" s="7">
        <v>79</v>
      </c>
      <c r="F14" s="12">
        <f t="shared" si="0"/>
        <v>39500</v>
      </c>
    </row>
    <row r="15" spans="1:6" ht="180" x14ac:dyDescent="0.25">
      <c r="A15" s="6">
        <v>11</v>
      </c>
      <c r="B15" s="10" t="s">
        <v>312</v>
      </c>
      <c r="C15" s="6" t="s">
        <v>133</v>
      </c>
      <c r="D15" s="6">
        <v>500</v>
      </c>
      <c r="E15" s="7">
        <v>49</v>
      </c>
      <c r="F15" s="12">
        <f t="shared" si="0"/>
        <v>24500</v>
      </c>
    </row>
    <row r="16" spans="1:6" ht="180" x14ac:dyDescent="0.25">
      <c r="A16" s="6">
        <v>12</v>
      </c>
      <c r="B16" s="10" t="s">
        <v>313</v>
      </c>
      <c r="C16" s="6" t="s">
        <v>133</v>
      </c>
      <c r="D16" s="6">
        <v>2000</v>
      </c>
      <c r="E16" s="7">
        <v>33</v>
      </c>
      <c r="F16" s="12">
        <f t="shared" si="0"/>
        <v>66000</v>
      </c>
    </row>
    <row r="17" spans="1:6" x14ac:dyDescent="0.25">
      <c r="A17" s="6" t="s">
        <v>229</v>
      </c>
      <c r="B17" s="6" t="s">
        <v>314</v>
      </c>
      <c r="C17" s="6"/>
      <c r="D17" s="6"/>
      <c r="E17" s="7"/>
      <c r="F17" s="12"/>
    </row>
    <row r="18" spans="1:6" ht="90" x14ac:dyDescent="0.25">
      <c r="A18" s="6">
        <v>13</v>
      </c>
      <c r="B18" s="10" t="s">
        <v>315</v>
      </c>
      <c r="C18" s="6" t="s">
        <v>133</v>
      </c>
      <c r="D18" s="6">
        <v>5000</v>
      </c>
      <c r="E18" s="7">
        <v>11</v>
      </c>
      <c r="F18" s="12">
        <f t="shared" ref="F18:F48" si="1">E18*D18</f>
        <v>55000</v>
      </c>
    </row>
    <row r="19" spans="1:6" ht="120" x14ac:dyDescent="0.25">
      <c r="A19" s="6">
        <v>14</v>
      </c>
      <c r="B19" s="10" t="s">
        <v>316</v>
      </c>
      <c r="C19" s="6" t="s">
        <v>133</v>
      </c>
      <c r="D19" s="6">
        <v>5000</v>
      </c>
      <c r="E19" s="7">
        <v>2</v>
      </c>
      <c r="F19" s="12">
        <f t="shared" si="1"/>
        <v>10000</v>
      </c>
    </row>
    <row r="20" spans="1:6" ht="80.25" customHeight="1" x14ac:dyDescent="0.25">
      <c r="A20" s="6">
        <v>15</v>
      </c>
      <c r="B20" s="10" t="s">
        <v>317</v>
      </c>
      <c r="C20" s="6" t="s">
        <v>133</v>
      </c>
      <c r="D20" s="6">
        <v>5000</v>
      </c>
      <c r="E20" s="7">
        <v>12</v>
      </c>
      <c r="F20" s="12">
        <f t="shared" si="1"/>
        <v>60000</v>
      </c>
    </row>
    <row r="21" spans="1:6" ht="45" x14ac:dyDescent="0.25">
      <c r="A21" s="6">
        <v>16</v>
      </c>
      <c r="B21" s="5" t="s">
        <v>318</v>
      </c>
      <c r="C21" s="6" t="s">
        <v>319</v>
      </c>
      <c r="D21" s="6">
        <v>25000</v>
      </c>
      <c r="E21" s="7">
        <v>2</v>
      </c>
      <c r="F21" s="12">
        <f t="shared" si="1"/>
        <v>50000</v>
      </c>
    </row>
    <row r="22" spans="1:6" ht="45" x14ac:dyDescent="0.25">
      <c r="A22" s="6">
        <v>17</v>
      </c>
      <c r="B22" s="5" t="s">
        <v>320</v>
      </c>
      <c r="C22" s="6" t="s">
        <v>319</v>
      </c>
      <c r="D22" s="6">
        <v>25000</v>
      </c>
      <c r="E22" s="7">
        <v>2</v>
      </c>
      <c r="F22" s="12">
        <f t="shared" si="1"/>
        <v>50000</v>
      </c>
    </row>
    <row r="23" spans="1:6" ht="90" x14ac:dyDescent="0.25">
      <c r="A23" s="6">
        <v>18</v>
      </c>
      <c r="B23" s="10" t="s">
        <v>321</v>
      </c>
      <c r="C23" s="6" t="s">
        <v>319</v>
      </c>
      <c r="D23" s="6">
        <v>25000</v>
      </c>
      <c r="E23" s="7">
        <v>2</v>
      </c>
      <c r="F23" s="12">
        <f t="shared" si="1"/>
        <v>50000</v>
      </c>
    </row>
    <row r="24" spans="1:6" ht="90" x14ac:dyDescent="0.25">
      <c r="A24" s="6">
        <v>19</v>
      </c>
      <c r="B24" s="10" t="s">
        <v>322</v>
      </c>
      <c r="C24" s="6" t="s">
        <v>319</v>
      </c>
      <c r="D24" s="6">
        <v>25000</v>
      </c>
      <c r="E24" s="7">
        <v>3</v>
      </c>
      <c r="F24" s="12">
        <f t="shared" si="1"/>
        <v>75000</v>
      </c>
    </row>
    <row r="25" spans="1:6" ht="120" x14ac:dyDescent="0.25">
      <c r="A25" s="6">
        <v>20</v>
      </c>
      <c r="B25" s="10" t="s">
        <v>323</v>
      </c>
      <c r="C25" s="6" t="s">
        <v>319</v>
      </c>
      <c r="D25" s="6">
        <v>25000</v>
      </c>
      <c r="E25" s="7">
        <v>3</v>
      </c>
      <c r="F25" s="12">
        <f t="shared" si="1"/>
        <v>75000</v>
      </c>
    </row>
    <row r="26" spans="1:6" ht="135" x14ac:dyDescent="0.25">
      <c r="A26" s="6">
        <v>21</v>
      </c>
      <c r="B26" s="10" t="s">
        <v>324</v>
      </c>
      <c r="C26" s="6" t="s">
        <v>319</v>
      </c>
      <c r="D26" s="6">
        <v>25000</v>
      </c>
      <c r="E26" s="7">
        <v>3</v>
      </c>
      <c r="F26" s="12">
        <f t="shared" si="1"/>
        <v>75000</v>
      </c>
    </row>
    <row r="27" spans="1:6" ht="135" x14ac:dyDescent="0.25">
      <c r="A27" s="6">
        <v>22</v>
      </c>
      <c r="B27" s="10" t="s">
        <v>325</v>
      </c>
      <c r="C27" s="6" t="s">
        <v>319</v>
      </c>
      <c r="D27" s="6">
        <v>25000</v>
      </c>
      <c r="E27" s="7">
        <v>4</v>
      </c>
      <c r="F27" s="12">
        <f t="shared" si="1"/>
        <v>100000</v>
      </c>
    </row>
    <row r="28" spans="1:6" ht="300" x14ac:dyDescent="0.25">
      <c r="A28" s="6">
        <v>23</v>
      </c>
      <c r="B28" s="10" t="s">
        <v>326</v>
      </c>
      <c r="C28" s="6" t="s">
        <v>319</v>
      </c>
      <c r="D28" s="6">
        <v>500</v>
      </c>
      <c r="E28" s="7">
        <v>773</v>
      </c>
      <c r="F28" s="12">
        <f t="shared" si="1"/>
        <v>386500</v>
      </c>
    </row>
    <row r="29" spans="1:6" ht="165" x14ac:dyDescent="0.25">
      <c r="A29" s="6">
        <v>24</v>
      </c>
      <c r="B29" s="5" t="s">
        <v>327</v>
      </c>
      <c r="C29" s="6" t="s">
        <v>328</v>
      </c>
      <c r="D29" s="6">
        <v>500</v>
      </c>
      <c r="E29" s="7">
        <v>157</v>
      </c>
      <c r="F29" s="12">
        <f t="shared" si="1"/>
        <v>78500</v>
      </c>
    </row>
    <row r="30" spans="1:6" ht="90" x14ac:dyDescent="0.25">
      <c r="A30" s="6">
        <v>25</v>
      </c>
      <c r="B30" s="10" t="s">
        <v>329</v>
      </c>
      <c r="C30" s="6" t="s">
        <v>319</v>
      </c>
      <c r="D30" s="6">
        <v>500</v>
      </c>
      <c r="E30" s="7">
        <v>54</v>
      </c>
      <c r="F30" s="12">
        <f t="shared" si="1"/>
        <v>27000</v>
      </c>
    </row>
    <row r="31" spans="1:6" ht="90" x14ac:dyDescent="0.25">
      <c r="A31" s="6">
        <v>26</v>
      </c>
      <c r="B31" s="10" t="s">
        <v>330</v>
      </c>
      <c r="C31" s="6" t="s">
        <v>319</v>
      </c>
      <c r="D31" s="6">
        <v>500</v>
      </c>
      <c r="E31" s="7">
        <v>70</v>
      </c>
      <c r="F31" s="12">
        <f t="shared" si="1"/>
        <v>35000</v>
      </c>
    </row>
    <row r="32" spans="1:6" ht="94.5" customHeight="1" x14ac:dyDescent="0.25">
      <c r="A32" s="6">
        <v>27</v>
      </c>
      <c r="B32" s="10" t="s">
        <v>331</v>
      </c>
      <c r="C32" s="6" t="s">
        <v>319</v>
      </c>
      <c r="D32" s="6">
        <v>500</v>
      </c>
      <c r="E32" s="7">
        <v>50</v>
      </c>
      <c r="F32" s="12">
        <f t="shared" si="1"/>
        <v>25000</v>
      </c>
    </row>
    <row r="33" spans="1:6" ht="137.25" customHeight="1" x14ac:dyDescent="0.25">
      <c r="A33" s="6">
        <v>28</v>
      </c>
      <c r="B33" s="10" t="s">
        <v>332</v>
      </c>
      <c r="C33" s="6" t="s">
        <v>319</v>
      </c>
      <c r="D33" s="6">
        <v>100</v>
      </c>
      <c r="E33" s="7">
        <v>1738</v>
      </c>
      <c r="F33" s="12">
        <f t="shared" si="1"/>
        <v>173800</v>
      </c>
    </row>
    <row r="34" spans="1:6" ht="135" x14ac:dyDescent="0.25">
      <c r="A34" s="6">
        <v>29</v>
      </c>
      <c r="B34" s="10" t="s">
        <v>333</v>
      </c>
      <c r="C34" s="6" t="s">
        <v>319</v>
      </c>
      <c r="D34" s="6">
        <v>500</v>
      </c>
      <c r="E34" s="7">
        <v>389</v>
      </c>
      <c r="F34" s="12">
        <f t="shared" si="1"/>
        <v>194500</v>
      </c>
    </row>
    <row r="35" spans="1:6" ht="120" x14ac:dyDescent="0.25">
      <c r="A35" s="6">
        <v>30</v>
      </c>
      <c r="B35" s="10" t="s">
        <v>334</v>
      </c>
      <c r="C35" s="6" t="s">
        <v>319</v>
      </c>
      <c r="D35" s="6">
        <v>200</v>
      </c>
      <c r="E35" s="7">
        <v>2368</v>
      </c>
      <c r="F35" s="12">
        <f t="shared" si="1"/>
        <v>473600</v>
      </c>
    </row>
    <row r="36" spans="1:6" ht="90" x14ac:dyDescent="0.25">
      <c r="A36" s="6">
        <v>31</v>
      </c>
      <c r="B36" s="10" t="s">
        <v>335</v>
      </c>
      <c r="C36" s="6" t="s">
        <v>319</v>
      </c>
      <c r="D36" s="6">
        <v>500</v>
      </c>
      <c r="E36" s="7">
        <v>87</v>
      </c>
      <c r="F36" s="12">
        <f t="shared" si="1"/>
        <v>43500</v>
      </c>
    </row>
    <row r="37" spans="1:6" ht="90" x14ac:dyDescent="0.25">
      <c r="A37" s="6">
        <v>32</v>
      </c>
      <c r="B37" s="10" t="s">
        <v>336</v>
      </c>
      <c r="C37" s="6" t="s">
        <v>319</v>
      </c>
      <c r="D37" s="6">
        <v>500</v>
      </c>
      <c r="E37" s="7">
        <v>110</v>
      </c>
      <c r="F37" s="12">
        <f t="shared" si="1"/>
        <v>55000</v>
      </c>
    </row>
    <row r="38" spans="1:6" ht="90" x14ac:dyDescent="0.25">
      <c r="A38" s="6">
        <v>33</v>
      </c>
      <c r="B38" s="10" t="s">
        <v>337</v>
      </c>
      <c r="C38" s="6" t="s">
        <v>319</v>
      </c>
      <c r="D38" s="6">
        <v>500</v>
      </c>
      <c r="E38" s="7">
        <v>102</v>
      </c>
      <c r="F38" s="12">
        <f t="shared" si="1"/>
        <v>51000</v>
      </c>
    </row>
    <row r="39" spans="1:6" ht="135" x14ac:dyDescent="0.25">
      <c r="A39" s="6">
        <v>34</v>
      </c>
      <c r="B39" s="10" t="s">
        <v>338</v>
      </c>
      <c r="C39" s="6" t="s">
        <v>319</v>
      </c>
      <c r="D39" s="6">
        <v>500</v>
      </c>
      <c r="E39" s="7">
        <v>274</v>
      </c>
      <c r="F39" s="12">
        <f t="shared" si="1"/>
        <v>137000</v>
      </c>
    </row>
    <row r="40" spans="1:6" ht="90" x14ac:dyDescent="0.25">
      <c r="A40" s="6">
        <v>35</v>
      </c>
      <c r="B40" s="10" t="s">
        <v>339</v>
      </c>
      <c r="C40" s="6" t="s">
        <v>319</v>
      </c>
      <c r="D40" s="6">
        <v>500</v>
      </c>
      <c r="E40" s="7">
        <v>54</v>
      </c>
      <c r="F40" s="12">
        <f t="shared" si="1"/>
        <v>27000</v>
      </c>
    </row>
    <row r="41" spans="1:6" ht="90" x14ac:dyDescent="0.25">
      <c r="A41" s="6">
        <v>36</v>
      </c>
      <c r="B41" s="10" t="s">
        <v>340</v>
      </c>
      <c r="C41" s="6" t="s">
        <v>319</v>
      </c>
      <c r="D41" s="6">
        <v>500</v>
      </c>
      <c r="E41" s="7">
        <v>119</v>
      </c>
      <c r="F41" s="12">
        <f t="shared" si="1"/>
        <v>59500</v>
      </c>
    </row>
    <row r="42" spans="1:6" ht="45" x14ac:dyDescent="0.25">
      <c r="A42" s="6">
        <v>37</v>
      </c>
      <c r="B42" s="10" t="s">
        <v>341</v>
      </c>
      <c r="C42" s="6" t="s">
        <v>319</v>
      </c>
      <c r="D42" s="6">
        <v>5000</v>
      </c>
      <c r="E42" s="7">
        <v>54</v>
      </c>
      <c r="F42" s="12">
        <f t="shared" si="1"/>
        <v>270000</v>
      </c>
    </row>
    <row r="43" spans="1:6" ht="45" x14ac:dyDescent="0.25">
      <c r="A43" s="6">
        <v>38</v>
      </c>
      <c r="B43" s="10" t="s">
        <v>342</v>
      </c>
      <c r="C43" s="6" t="s">
        <v>319</v>
      </c>
      <c r="D43" s="6">
        <v>5000</v>
      </c>
      <c r="E43" s="7">
        <v>54</v>
      </c>
      <c r="F43" s="12">
        <f t="shared" si="1"/>
        <v>270000</v>
      </c>
    </row>
    <row r="44" spans="1:6" ht="150" x14ac:dyDescent="0.25">
      <c r="A44" s="6">
        <v>39</v>
      </c>
      <c r="B44" s="10" t="s">
        <v>343</v>
      </c>
      <c r="C44" s="6" t="s">
        <v>319</v>
      </c>
      <c r="D44" s="6">
        <v>600</v>
      </c>
      <c r="E44" s="7">
        <v>2000</v>
      </c>
      <c r="F44" s="12">
        <f t="shared" si="1"/>
        <v>1200000</v>
      </c>
    </row>
    <row r="45" spans="1:6" ht="150" x14ac:dyDescent="0.25">
      <c r="A45" s="6">
        <v>40</v>
      </c>
      <c r="B45" s="10" t="s">
        <v>344</v>
      </c>
      <c r="C45" s="6" t="s">
        <v>328</v>
      </c>
      <c r="D45" s="6">
        <v>500</v>
      </c>
      <c r="E45" s="7">
        <v>939</v>
      </c>
      <c r="F45" s="12">
        <f t="shared" si="1"/>
        <v>469500</v>
      </c>
    </row>
    <row r="46" spans="1:6" ht="150" x14ac:dyDescent="0.25">
      <c r="A46" s="6">
        <v>41</v>
      </c>
      <c r="B46" s="10" t="s">
        <v>345</v>
      </c>
      <c r="C46" s="6" t="s">
        <v>319</v>
      </c>
      <c r="D46" s="6">
        <v>500</v>
      </c>
      <c r="E46" s="7">
        <v>696</v>
      </c>
      <c r="F46" s="12">
        <f t="shared" si="1"/>
        <v>348000</v>
      </c>
    </row>
    <row r="47" spans="1:6" ht="165" x14ac:dyDescent="0.25">
      <c r="A47" s="6">
        <v>42</v>
      </c>
      <c r="B47" s="10" t="s">
        <v>346</v>
      </c>
      <c r="C47" s="6" t="s">
        <v>319</v>
      </c>
      <c r="D47" s="6">
        <v>500</v>
      </c>
      <c r="E47" s="7">
        <v>71</v>
      </c>
      <c r="F47" s="12">
        <f t="shared" si="1"/>
        <v>35500</v>
      </c>
    </row>
    <row r="48" spans="1:6" ht="134.25" customHeight="1" x14ac:dyDescent="0.25">
      <c r="A48" s="6">
        <v>43</v>
      </c>
      <c r="B48" s="10" t="s">
        <v>347</v>
      </c>
      <c r="C48" s="6" t="s">
        <v>328</v>
      </c>
      <c r="D48" s="6">
        <v>100</v>
      </c>
      <c r="E48" s="7">
        <v>1779</v>
      </c>
      <c r="F48" s="12">
        <f t="shared" si="1"/>
        <v>177900</v>
      </c>
    </row>
    <row r="49" spans="1:6" x14ac:dyDescent="0.25">
      <c r="A49" s="6" t="s">
        <v>230</v>
      </c>
      <c r="B49" s="6" t="s">
        <v>348</v>
      </c>
      <c r="C49" s="6"/>
      <c r="D49" s="6"/>
      <c r="E49" s="7"/>
      <c r="F49" s="12"/>
    </row>
    <row r="50" spans="1:6" ht="150" x14ac:dyDescent="0.25">
      <c r="A50" s="6">
        <v>44</v>
      </c>
      <c r="B50" s="10" t="s">
        <v>349</v>
      </c>
      <c r="C50" s="6" t="s">
        <v>319</v>
      </c>
      <c r="D50" s="6">
        <v>100</v>
      </c>
      <c r="E50" s="7">
        <v>42256</v>
      </c>
      <c r="F50" s="12">
        <f t="shared" ref="F50:F56" si="2">E50*D50</f>
        <v>4225600</v>
      </c>
    </row>
    <row r="51" spans="1:6" ht="181.5" customHeight="1" x14ac:dyDescent="0.25">
      <c r="A51" s="6">
        <v>45</v>
      </c>
      <c r="B51" s="10" t="s">
        <v>350</v>
      </c>
      <c r="C51" s="6" t="s">
        <v>319</v>
      </c>
      <c r="D51" s="6">
        <v>50</v>
      </c>
      <c r="E51" s="7">
        <v>6407</v>
      </c>
      <c r="F51" s="12">
        <f t="shared" si="2"/>
        <v>320350</v>
      </c>
    </row>
    <row r="52" spans="1:6" ht="60" x14ac:dyDescent="0.25">
      <c r="A52" s="6">
        <v>46</v>
      </c>
      <c r="B52" s="10" t="s">
        <v>351</v>
      </c>
      <c r="C52" s="6" t="s">
        <v>319</v>
      </c>
      <c r="D52" s="6">
        <v>200</v>
      </c>
      <c r="E52" s="7">
        <v>414</v>
      </c>
      <c r="F52" s="12">
        <f t="shared" si="2"/>
        <v>82800</v>
      </c>
    </row>
    <row r="53" spans="1:6" ht="105" x14ac:dyDescent="0.25">
      <c r="A53" s="6">
        <v>47</v>
      </c>
      <c r="B53" s="10" t="s">
        <v>352</v>
      </c>
      <c r="C53" s="6" t="s">
        <v>319</v>
      </c>
      <c r="D53" s="6">
        <v>100</v>
      </c>
      <c r="E53" s="7">
        <v>4679</v>
      </c>
      <c r="F53" s="12">
        <f t="shared" si="2"/>
        <v>467900</v>
      </c>
    </row>
    <row r="54" spans="1:6" ht="125.25" customHeight="1" x14ac:dyDescent="0.25">
      <c r="A54" s="6">
        <v>48</v>
      </c>
      <c r="B54" s="10" t="s">
        <v>353</v>
      </c>
      <c r="C54" s="6" t="s">
        <v>319</v>
      </c>
      <c r="D54" s="6">
        <v>100</v>
      </c>
      <c r="E54" s="7">
        <v>529</v>
      </c>
      <c r="F54" s="12">
        <f t="shared" si="2"/>
        <v>52900</v>
      </c>
    </row>
    <row r="55" spans="1:6" ht="105" x14ac:dyDescent="0.25">
      <c r="A55" s="6">
        <v>49</v>
      </c>
      <c r="B55" s="10" t="s">
        <v>354</v>
      </c>
      <c r="C55" s="6" t="s">
        <v>319</v>
      </c>
      <c r="D55" s="6">
        <v>100</v>
      </c>
      <c r="E55" s="7">
        <v>726</v>
      </c>
      <c r="F55" s="12">
        <f t="shared" si="2"/>
        <v>72600</v>
      </c>
    </row>
    <row r="56" spans="1:6" ht="90" x14ac:dyDescent="0.25">
      <c r="A56" s="6">
        <v>50</v>
      </c>
      <c r="B56" s="10" t="s">
        <v>355</v>
      </c>
      <c r="C56" s="6" t="s">
        <v>319</v>
      </c>
      <c r="D56" s="6">
        <v>100</v>
      </c>
      <c r="E56" s="7">
        <v>302</v>
      </c>
      <c r="F56" s="12">
        <f t="shared" si="2"/>
        <v>30200</v>
      </c>
    </row>
    <row r="57" spans="1:6" x14ac:dyDescent="0.25">
      <c r="A57" s="6"/>
      <c r="B57" s="6"/>
      <c r="C57" s="6"/>
      <c r="D57" s="6" t="s">
        <v>356</v>
      </c>
      <c r="E57" s="6"/>
      <c r="F57" s="19">
        <f>ROUNDUP(SUM(F4:F56),0)</f>
        <v>63279150</v>
      </c>
    </row>
  </sheetData>
  <pageMargins left="0.70866141732283472" right="0.70866141732283472" top="0.35433070866141736"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7:C15"/>
  <sheetViews>
    <sheetView workbookViewId="0">
      <selection activeCell="C16" sqref="C16"/>
    </sheetView>
  </sheetViews>
  <sheetFormatPr defaultRowHeight="15" x14ac:dyDescent="0.25"/>
  <cols>
    <col min="3" max="3" width="11" bestFit="1" customWidth="1"/>
  </cols>
  <sheetData>
    <row r="7" spans="2:3" x14ac:dyDescent="0.25">
      <c r="B7" t="s">
        <v>1151</v>
      </c>
      <c r="C7">
        <f>Civil!F153</f>
        <v>3218450080</v>
      </c>
    </row>
    <row r="8" spans="2:3" x14ac:dyDescent="0.25">
      <c r="B8" t="s">
        <v>1152</v>
      </c>
      <c r="C8" s="33">
        <f>Gardern!F57</f>
        <v>63279150</v>
      </c>
    </row>
    <row r="9" spans="2:3" x14ac:dyDescent="0.25">
      <c r="B9" t="s">
        <v>1153</v>
      </c>
      <c r="C9" s="33">
        <f>furniture!F21</f>
        <v>19065000</v>
      </c>
    </row>
    <row r="10" spans="2:3" x14ac:dyDescent="0.25">
      <c r="B10" t="s">
        <v>1154</v>
      </c>
      <c r="C10">
        <f>'Kitchen eqp'!F90</f>
        <v>3907050</v>
      </c>
    </row>
    <row r="11" spans="2:3" x14ac:dyDescent="0.25">
      <c r="B11" t="s">
        <v>1155</v>
      </c>
      <c r="C11">
        <f>[1]Electrical!I386</f>
        <v>558811860</v>
      </c>
    </row>
    <row r="12" spans="2:3" x14ac:dyDescent="0.25">
      <c r="B12" t="s">
        <v>1156</v>
      </c>
      <c r="C12">
        <f>Plumbing!F65</f>
        <v>25304340</v>
      </c>
    </row>
    <row r="13" spans="2:3" x14ac:dyDescent="0.25">
      <c r="B13" t="s">
        <v>1157</v>
      </c>
      <c r="C13">
        <f>Fire!F137</f>
        <v>127951770</v>
      </c>
    </row>
    <row r="14" spans="2:3" s="8" customFormat="1" x14ac:dyDescent="0.25">
      <c r="B14" s="8" t="s">
        <v>1158</v>
      </c>
      <c r="C14" s="33">
        <f>HVAC!I71</f>
        <v>13321995</v>
      </c>
    </row>
    <row r="15" spans="2:3" x14ac:dyDescent="0.25">
      <c r="C15">
        <f>SUM(C7:C14)</f>
        <v>4030091245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21"/>
  <sheetViews>
    <sheetView topLeftCell="A16" workbookViewId="0">
      <selection activeCell="F21" sqref="F21"/>
    </sheetView>
  </sheetViews>
  <sheetFormatPr defaultRowHeight="15" x14ac:dyDescent="0.25"/>
  <cols>
    <col min="1" max="1" width="5.140625" customWidth="1"/>
    <col min="2" max="2" width="55" customWidth="1"/>
    <col min="3" max="3" width="4.7109375" bestFit="1" customWidth="1"/>
    <col min="4" max="4" width="5" bestFit="1" customWidth="1"/>
    <col min="5" max="5" width="8.85546875" bestFit="1" customWidth="1"/>
    <col min="6" max="6" width="12.7109375" bestFit="1" customWidth="1"/>
  </cols>
  <sheetData>
    <row r="2" spans="1:6" x14ac:dyDescent="0.25">
      <c r="A2" s="14" t="s">
        <v>1091</v>
      </c>
    </row>
    <row r="4" spans="1:6" ht="45" x14ac:dyDescent="0.25">
      <c r="A4" s="17" t="s">
        <v>357</v>
      </c>
      <c r="B4" s="17" t="s">
        <v>358</v>
      </c>
      <c r="C4" s="17" t="s">
        <v>300</v>
      </c>
      <c r="D4" s="17" t="s">
        <v>359</v>
      </c>
      <c r="E4" s="18" t="s">
        <v>1117</v>
      </c>
      <c r="F4" s="16" t="s">
        <v>1120</v>
      </c>
    </row>
    <row r="5" spans="1:6" ht="150" x14ac:dyDescent="0.25">
      <c r="A5" s="15">
        <v>1</v>
      </c>
      <c r="B5" s="10" t="s">
        <v>1130</v>
      </c>
      <c r="C5" s="6" t="s">
        <v>135</v>
      </c>
      <c r="D5" s="6">
        <v>20</v>
      </c>
      <c r="E5" s="13">
        <v>45000</v>
      </c>
      <c r="F5" s="13">
        <v>900000</v>
      </c>
    </row>
    <row r="6" spans="1:6" ht="135" x14ac:dyDescent="0.25">
      <c r="A6" s="15">
        <v>2</v>
      </c>
      <c r="B6" s="10" t="s">
        <v>1131</v>
      </c>
      <c r="C6" s="6" t="s">
        <v>135</v>
      </c>
      <c r="D6" s="6">
        <v>5</v>
      </c>
      <c r="E6" s="13">
        <v>35000</v>
      </c>
      <c r="F6" s="13">
        <v>175000</v>
      </c>
    </row>
    <row r="7" spans="1:6" ht="90" x14ac:dyDescent="0.25">
      <c r="A7" s="15">
        <v>3</v>
      </c>
      <c r="B7" s="10" t="s">
        <v>1132</v>
      </c>
      <c r="C7" s="6" t="s">
        <v>135</v>
      </c>
      <c r="D7" s="6">
        <v>20</v>
      </c>
      <c r="E7" s="13">
        <v>32000</v>
      </c>
      <c r="F7" s="13">
        <v>640000</v>
      </c>
    </row>
    <row r="8" spans="1:6" ht="75" x14ac:dyDescent="0.25">
      <c r="A8" s="15">
        <v>4</v>
      </c>
      <c r="B8" s="10" t="s">
        <v>1092</v>
      </c>
      <c r="C8" s="6" t="s">
        <v>135</v>
      </c>
      <c r="D8" s="6">
        <v>10</v>
      </c>
      <c r="E8" s="13">
        <v>35000</v>
      </c>
      <c r="F8" s="13">
        <v>350000</v>
      </c>
    </row>
    <row r="9" spans="1:6" ht="30" x14ac:dyDescent="0.25">
      <c r="A9" s="15">
        <v>5</v>
      </c>
      <c r="B9" s="10" t="s">
        <v>1093</v>
      </c>
      <c r="C9" s="6" t="s">
        <v>135</v>
      </c>
      <c r="D9" s="6">
        <v>2</v>
      </c>
      <c r="E9" s="13">
        <v>100000</v>
      </c>
      <c r="F9" s="13">
        <v>200000</v>
      </c>
    </row>
    <row r="10" spans="1:6" ht="90" x14ac:dyDescent="0.25">
      <c r="A10" s="15">
        <v>6</v>
      </c>
      <c r="B10" s="10" t="s">
        <v>1094</v>
      </c>
      <c r="C10" s="6" t="s">
        <v>135</v>
      </c>
      <c r="D10" s="6">
        <v>2</v>
      </c>
      <c r="E10" s="13">
        <v>55000</v>
      </c>
      <c r="F10" s="13">
        <v>110000</v>
      </c>
    </row>
    <row r="11" spans="1:6" ht="150" x14ac:dyDescent="0.25">
      <c r="A11" s="15">
        <v>7</v>
      </c>
      <c r="B11" s="10" t="s">
        <v>360</v>
      </c>
      <c r="C11" s="6" t="s">
        <v>135</v>
      </c>
      <c r="D11" s="6">
        <v>300</v>
      </c>
      <c r="E11" s="13">
        <v>22000</v>
      </c>
      <c r="F11" s="13">
        <v>6600000</v>
      </c>
    </row>
    <row r="12" spans="1:6" ht="60" x14ac:dyDescent="0.25">
      <c r="A12" s="15">
        <v>8</v>
      </c>
      <c r="B12" s="10" t="s">
        <v>1095</v>
      </c>
      <c r="C12" s="6" t="s">
        <v>135</v>
      </c>
      <c r="D12" s="6">
        <v>1</v>
      </c>
      <c r="E12" s="13">
        <v>45000</v>
      </c>
      <c r="F12" s="13">
        <v>45000</v>
      </c>
    </row>
    <row r="13" spans="1:6" ht="90" x14ac:dyDescent="0.25">
      <c r="A13" s="15">
        <v>9</v>
      </c>
      <c r="B13" s="10" t="s">
        <v>1096</v>
      </c>
      <c r="C13" s="6" t="s">
        <v>135</v>
      </c>
      <c r="D13" s="6">
        <v>1</v>
      </c>
      <c r="E13" s="13">
        <v>45000</v>
      </c>
      <c r="F13" s="13">
        <v>45000</v>
      </c>
    </row>
    <row r="14" spans="1:6" ht="79.5" customHeight="1" x14ac:dyDescent="0.25">
      <c r="A14" s="15">
        <v>10</v>
      </c>
      <c r="B14" s="10" t="s">
        <v>361</v>
      </c>
      <c r="C14" s="6" t="s">
        <v>135</v>
      </c>
      <c r="D14" s="6">
        <v>500</v>
      </c>
      <c r="E14" s="13">
        <v>5000</v>
      </c>
      <c r="F14" s="13">
        <v>2500000</v>
      </c>
    </row>
    <row r="15" spans="1:6" ht="105" x14ac:dyDescent="0.25">
      <c r="A15" s="15">
        <v>11</v>
      </c>
      <c r="B15" s="10" t="s">
        <v>1133</v>
      </c>
      <c r="C15" s="6" t="s">
        <v>135</v>
      </c>
      <c r="D15" s="6">
        <v>50</v>
      </c>
      <c r="E15" s="13">
        <v>6500</v>
      </c>
      <c r="F15" s="13">
        <v>325000</v>
      </c>
    </row>
    <row r="16" spans="1:6" ht="225" x14ac:dyDescent="0.25">
      <c r="A16" s="15">
        <v>12</v>
      </c>
      <c r="B16" s="10" t="s">
        <v>362</v>
      </c>
      <c r="C16" s="6" t="s">
        <v>135</v>
      </c>
      <c r="D16" s="6">
        <v>30</v>
      </c>
      <c r="E16" s="13">
        <v>25000</v>
      </c>
      <c r="F16" s="13">
        <v>750000</v>
      </c>
    </row>
    <row r="17" spans="1:6" x14ac:dyDescent="0.25">
      <c r="B17" s="20" t="s">
        <v>363</v>
      </c>
      <c r="C17" s="6"/>
      <c r="D17" s="6"/>
      <c r="E17" s="13"/>
      <c r="F17" s="13"/>
    </row>
    <row r="18" spans="1:6" ht="90" x14ac:dyDescent="0.25">
      <c r="A18" s="15">
        <v>13</v>
      </c>
      <c r="B18" s="10" t="s">
        <v>364</v>
      </c>
      <c r="C18" s="6" t="s">
        <v>135</v>
      </c>
      <c r="D18" s="6">
        <v>250</v>
      </c>
      <c r="E18" s="13">
        <v>6500</v>
      </c>
      <c r="F18" s="13">
        <v>1625000</v>
      </c>
    </row>
    <row r="19" spans="1:6" ht="30" x14ac:dyDescent="0.25">
      <c r="A19" s="15">
        <v>14</v>
      </c>
      <c r="B19" s="10" t="s">
        <v>365</v>
      </c>
      <c r="C19" s="6" t="s">
        <v>135</v>
      </c>
      <c r="D19" s="6">
        <v>1000</v>
      </c>
      <c r="E19" s="13">
        <v>1600</v>
      </c>
      <c r="F19" s="13">
        <v>1600000</v>
      </c>
    </row>
    <row r="20" spans="1:6" ht="30" x14ac:dyDescent="0.25">
      <c r="A20" s="15">
        <v>15</v>
      </c>
      <c r="B20" s="10" t="s">
        <v>366</v>
      </c>
      <c r="C20" s="6" t="s">
        <v>135</v>
      </c>
      <c r="D20" s="6">
        <v>200</v>
      </c>
      <c r="E20" s="13">
        <v>16000</v>
      </c>
      <c r="F20" s="13">
        <v>3200000</v>
      </c>
    </row>
    <row r="21" spans="1:6" x14ac:dyDescent="0.25">
      <c r="A21" s="15"/>
      <c r="B21" s="6"/>
      <c r="C21" s="6"/>
      <c r="D21" s="6"/>
      <c r="E21" s="13" t="s">
        <v>888</v>
      </c>
      <c r="F21" s="19">
        <f>SUM(F5:F20)</f>
        <v>19065000</v>
      </c>
    </row>
  </sheetData>
  <pageMargins left="0.70866141732283472" right="0.70866141732283472" top="0.35433070866141736" bottom="0.15748031496062992"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0"/>
  <sheetViews>
    <sheetView topLeftCell="A76" workbookViewId="0">
      <selection activeCell="F90" sqref="F90"/>
    </sheetView>
  </sheetViews>
  <sheetFormatPr defaultRowHeight="15" x14ac:dyDescent="0.25"/>
  <cols>
    <col min="1" max="1" width="6.28515625" customWidth="1"/>
    <col min="2" max="2" width="35.5703125" customWidth="1"/>
    <col min="3" max="3" width="15.5703125" bestFit="1" customWidth="1"/>
    <col min="4" max="4" width="5" bestFit="1" customWidth="1"/>
    <col min="5" max="5" width="8.85546875" bestFit="1" customWidth="1"/>
    <col min="6" max="6" width="12.7109375" bestFit="1" customWidth="1"/>
  </cols>
  <sheetData>
    <row r="1" spans="1:6" x14ac:dyDescent="0.25">
      <c r="A1" s="14" t="s">
        <v>367</v>
      </c>
    </row>
    <row r="3" spans="1:6" ht="45" x14ac:dyDescent="0.25">
      <c r="A3" s="15" t="s">
        <v>368</v>
      </c>
      <c r="B3" s="15" t="s">
        <v>369</v>
      </c>
      <c r="C3" s="15" t="s">
        <v>370</v>
      </c>
      <c r="D3" s="15" t="s">
        <v>359</v>
      </c>
      <c r="E3" s="18" t="s">
        <v>1117</v>
      </c>
      <c r="F3" s="16" t="s">
        <v>1120</v>
      </c>
    </row>
    <row r="4" spans="1:6" x14ac:dyDescent="0.25">
      <c r="A4" s="15"/>
      <c r="B4" s="6" t="s">
        <v>371</v>
      </c>
      <c r="C4" s="6"/>
      <c r="D4" s="6"/>
      <c r="E4" s="6"/>
      <c r="F4" s="6"/>
    </row>
    <row r="5" spans="1:6" x14ac:dyDescent="0.25">
      <c r="A5" s="15">
        <v>1</v>
      </c>
      <c r="B5" s="5" t="s">
        <v>372</v>
      </c>
      <c r="C5" s="6"/>
      <c r="D5" s="6">
        <v>2</v>
      </c>
      <c r="E5" s="6">
        <v>82500</v>
      </c>
      <c r="F5" s="6">
        <v>165000</v>
      </c>
    </row>
    <row r="6" spans="1:6" x14ac:dyDescent="0.25">
      <c r="A6" s="15">
        <v>2</v>
      </c>
      <c r="B6" s="6" t="s">
        <v>373</v>
      </c>
      <c r="C6" s="6" t="s">
        <v>374</v>
      </c>
      <c r="D6" s="6">
        <v>2</v>
      </c>
      <c r="E6" s="6">
        <v>24200</v>
      </c>
      <c r="F6" s="6">
        <v>48400</v>
      </c>
    </row>
    <row r="7" spans="1:6" x14ac:dyDescent="0.25">
      <c r="A7" s="15">
        <v>3</v>
      </c>
      <c r="B7" s="6" t="s">
        <v>375</v>
      </c>
      <c r="C7" s="6" t="s">
        <v>374</v>
      </c>
      <c r="D7" s="6">
        <v>2</v>
      </c>
      <c r="E7" s="6">
        <v>24200</v>
      </c>
      <c r="F7" s="6">
        <v>48400</v>
      </c>
    </row>
    <row r="8" spans="1:6" x14ac:dyDescent="0.25">
      <c r="A8" s="15">
        <v>4</v>
      </c>
      <c r="B8" s="6" t="s">
        <v>376</v>
      </c>
      <c r="C8" s="6" t="s">
        <v>374</v>
      </c>
      <c r="D8" s="6">
        <v>2</v>
      </c>
      <c r="E8" s="6">
        <v>24200</v>
      </c>
      <c r="F8" s="6">
        <v>48400</v>
      </c>
    </row>
    <row r="9" spans="1:6" x14ac:dyDescent="0.25">
      <c r="A9" s="15">
        <v>5</v>
      </c>
      <c r="B9" s="6" t="s">
        <v>377</v>
      </c>
      <c r="C9" s="6" t="s">
        <v>378</v>
      </c>
      <c r="D9" s="6">
        <v>2</v>
      </c>
      <c r="E9" s="6">
        <v>41800</v>
      </c>
      <c r="F9" s="6">
        <v>83600</v>
      </c>
    </row>
    <row r="10" spans="1:6" x14ac:dyDescent="0.25">
      <c r="A10" s="15">
        <v>6</v>
      </c>
      <c r="B10" s="6" t="s">
        <v>379</v>
      </c>
      <c r="C10" s="6" t="s">
        <v>380</v>
      </c>
      <c r="D10" s="6">
        <v>2</v>
      </c>
      <c r="E10" s="6">
        <v>52800</v>
      </c>
      <c r="F10" s="6">
        <v>105600</v>
      </c>
    </row>
    <row r="11" spans="1:6" x14ac:dyDescent="0.25">
      <c r="A11" s="15">
        <v>7</v>
      </c>
      <c r="B11" s="6" t="s">
        <v>381</v>
      </c>
      <c r="C11" s="6" t="s">
        <v>382</v>
      </c>
      <c r="D11" s="6">
        <v>1</v>
      </c>
      <c r="E11" s="6">
        <v>24200</v>
      </c>
      <c r="F11" s="6">
        <v>24200</v>
      </c>
    </row>
    <row r="12" spans="1:6" x14ac:dyDescent="0.25">
      <c r="A12" s="15">
        <v>8</v>
      </c>
      <c r="B12" s="6" t="s">
        <v>383</v>
      </c>
      <c r="C12" s="6" t="s">
        <v>384</v>
      </c>
      <c r="D12" s="6">
        <v>2</v>
      </c>
      <c r="E12" s="6">
        <v>39600</v>
      </c>
      <c r="F12" s="6">
        <v>79200</v>
      </c>
    </row>
    <row r="13" spans="1:6" x14ac:dyDescent="0.25">
      <c r="A13" s="15">
        <v>9</v>
      </c>
      <c r="B13" s="6" t="s">
        <v>385</v>
      </c>
      <c r="C13" s="6" t="s">
        <v>386</v>
      </c>
      <c r="D13" s="6">
        <v>1</v>
      </c>
      <c r="E13" s="6">
        <v>13200</v>
      </c>
      <c r="F13" s="6">
        <v>13200</v>
      </c>
    </row>
    <row r="14" spans="1:6" x14ac:dyDescent="0.25">
      <c r="A14" s="15">
        <v>10</v>
      </c>
      <c r="B14" s="6" t="s">
        <v>387</v>
      </c>
      <c r="C14" s="6" t="s">
        <v>388</v>
      </c>
      <c r="D14" s="6">
        <v>1</v>
      </c>
      <c r="E14" s="6">
        <v>26400</v>
      </c>
      <c r="F14" s="6">
        <v>26400</v>
      </c>
    </row>
    <row r="15" spans="1:6" x14ac:dyDescent="0.25">
      <c r="A15" s="15">
        <v>11</v>
      </c>
      <c r="B15" s="6" t="s">
        <v>389</v>
      </c>
      <c r="C15" s="6" t="s">
        <v>390</v>
      </c>
      <c r="D15" s="6">
        <v>1</v>
      </c>
      <c r="E15" s="6">
        <v>33000</v>
      </c>
      <c r="F15" s="6">
        <v>33000</v>
      </c>
    </row>
    <row r="16" spans="1:6" x14ac:dyDescent="0.25">
      <c r="A16" s="15">
        <v>12</v>
      </c>
      <c r="B16" s="6" t="s">
        <v>391</v>
      </c>
      <c r="C16" s="6" t="s">
        <v>388</v>
      </c>
      <c r="D16" s="6">
        <v>1</v>
      </c>
      <c r="E16" s="6">
        <v>24200</v>
      </c>
      <c r="F16" s="6">
        <v>24200</v>
      </c>
    </row>
    <row r="17" spans="1:6" x14ac:dyDescent="0.25">
      <c r="A17" s="15">
        <v>13</v>
      </c>
      <c r="B17" s="6" t="s">
        <v>392</v>
      </c>
      <c r="C17" s="6" t="s">
        <v>393</v>
      </c>
      <c r="D17" s="6">
        <v>1</v>
      </c>
      <c r="E17" s="6">
        <v>9900</v>
      </c>
      <c r="F17" s="6">
        <v>9900</v>
      </c>
    </row>
    <row r="18" spans="1:6" x14ac:dyDescent="0.25">
      <c r="A18" s="15">
        <v>14</v>
      </c>
      <c r="B18" s="6" t="s">
        <v>394</v>
      </c>
      <c r="C18" s="6" t="s">
        <v>395</v>
      </c>
      <c r="D18" s="6">
        <v>1</v>
      </c>
      <c r="E18" s="6">
        <v>16500</v>
      </c>
      <c r="F18" s="6">
        <v>16500</v>
      </c>
    </row>
    <row r="19" spans="1:6" x14ac:dyDescent="0.25">
      <c r="A19" s="15">
        <v>15</v>
      </c>
      <c r="B19" s="6" t="s">
        <v>381</v>
      </c>
      <c r="C19" s="6" t="s">
        <v>382</v>
      </c>
      <c r="D19" s="6">
        <v>2</v>
      </c>
      <c r="E19" s="6">
        <v>24200</v>
      </c>
      <c r="F19" s="6">
        <v>48400</v>
      </c>
    </row>
    <row r="20" spans="1:6" ht="30" x14ac:dyDescent="0.25">
      <c r="A20" s="15">
        <v>16</v>
      </c>
      <c r="B20" s="5" t="s">
        <v>396</v>
      </c>
      <c r="C20" s="6" t="s">
        <v>397</v>
      </c>
      <c r="D20" s="6">
        <v>6</v>
      </c>
      <c r="E20" s="6">
        <v>28600</v>
      </c>
      <c r="F20" s="6">
        <v>171600</v>
      </c>
    </row>
    <row r="21" spans="1:6" x14ac:dyDescent="0.25">
      <c r="A21" s="15">
        <v>17</v>
      </c>
      <c r="B21" s="5" t="s">
        <v>398</v>
      </c>
      <c r="C21" s="6" t="s">
        <v>388</v>
      </c>
      <c r="D21" s="6">
        <v>2</v>
      </c>
      <c r="E21" s="6">
        <v>24200</v>
      </c>
      <c r="F21" s="6">
        <v>48400</v>
      </c>
    </row>
    <row r="22" spans="1:6" x14ac:dyDescent="0.25">
      <c r="A22" s="15">
        <v>18</v>
      </c>
      <c r="B22" s="6" t="s">
        <v>399</v>
      </c>
      <c r="C22" s="6" t="s">
        <v>400</v>
      </c>
      <c r="D22" s="6">
        <v>1</v>
      </c>
      <c r="E22" s="6">
        <v>16500</v>
      </c>
      <c r="F22" s="6">
        <v>16500</v>
      </c>
    </row>
    <row r="23" spans="1:6" x14ac:dyDescent="0.25">
      <c r="A23" s="15">
        <v>19</v>
      </c>
      <c r="B23" s="6" t="s">
        <v>401</v>
      </c>
      <c r="C23" s="6" t="s">
        <v>402</v>
      </c>
      <c r="D23" s="6">
        <v>1</v>
      </c>
      <c r="E23" s="6">
        <v>13200</v>
      </c>
      <c r="F23" s="6">
        <v>13200</v>
      </c>
    </row>
    <row r="24" spans="1:6" x14ac:dyDescent="0.25">
      <c r="A24" s="15">
        <v>20</v>
      </c>
      <c r="B24" s="6" t="s">
        <v>403</v>
      </c>
      <c r="C24" s="6" t="s">
        <v>390</v>
      </c>
      <c r="D24" s="6">
        <v>1</v>
      </c>
      <c r="E24" s="6">
        <v>27500</v>
      </c>
      <c r="F24" s="6">
        <v>27500</v>
      </c>
    </row>
    <row r="25" spans="1:6" ht="30" x14ac:dyDescent="0.25">
      <c r="A25" s="15">
        <v>21</v>
      </c>
      <c r="B25" s="5" t="s">
        <v>404</v>
      </c>
      <c r="C25" s="6" t="s">
        <v>388</v>
      </c>
      <c r="D25" s="6">
        <v>2</v>
      </c>
      <c r="E25" s="6">
        <v>49500</v>
      </c>
      <c r="F25" s="6">
        <v>99000</v>
      </c>
    </row>
    <row r="26" spans="1:6" x14ac:dyDescent="0.25">
      <c r="A26" s="15">
        <v>22</v>
      </c>
      <c r="B26" s="6" t="s">
        <v>405</v>
      </c>
      <c r="C26" s="6" t="s">
        <v>406</v>
      </c>
      <c r="D26" s="6">
        <v>6</v>
      </c>
      <c r="E26" s="6">
        <v>24200</v>
      </c>
      <c r="F26" s="6">
        <v>145200</v>
      </c>
    </row>
    <row r="27" spans="1:6" x14ac:dyDescent="0.25">
      <c r="A27" s="6"/>
      <c r="B27" s="20" t="s">
        <v>407</v>
      </c>
      <c r="C27" s="6"/>
      <c r="D27" s="6"/>
      <c r="E27" s="6"/>
      <c r="F27" s="6"/>
    </row>
    <row r="28" spans="1:6" x14ac:dyDescent="0.25">
      <c r="A28" s="15">
        <v>23</v>
      </c>
      <c r="B28" s="6" t="s">
        <v>408</v>
      </c>
      <c r="C28" s="6" t="s">
        <v>388</v>
      </c>
      <c r="D28" s="6">
        <v>1</v>
      </c>
      <c r="E28" s="6">
        <v>26400</v>
      </c>
      <c r="F28" s="6">
        <v>26400</v>
      </c>
    </row>
    <row r="29" spans="1:6" x14ac:dyDescent="0.25">
      <c r="A29" s="15">
        <v>24</v>
      </c>
      <c r="B29" s="6" t="s">
        <v>409</v>
      </c>
      <c r="C29" s="6" t="s">
        <v>388</v>
      </c>
      <c r="D29" s="6">
        <v>1</v>
      </c>
      <c r="E29" s="6">
        <v>24200</v>
      </c>
      <c r="F29" s="6">
        <v>24200</v>
      </c>
    </row>
    <row r="30" spans="1:6" x14ac:dyDescent="0.25">
      <c r="A30" s="15">
        <v>25</v>
      </c>
      <c r="B30" s="6" t="s">
        <v>410</v>
      </c>
      <c r="C30" s="6" t="s">
        <v>411</v>
      </c>
      <c r="D30" s="6">
        <v>1</v>
      </c>
      <c r="E30" s="6">
        <v>41800</v>
      </c>
      <c r="F30" s="6">
        <v>41800</v>
      </c>
    </row>
    <row r="31" spans="1:6" x14ac:dyDescent="0.25">
      <c r="A31" s="15">
        <v>26</v>
      </c>
      <c r="B31" s="6" t="s">
        <v>412</v>
      </c>
      <c r="C31" s="6" t="s">
        <v>388</v>
      </c>
      <c r="D31" s="6">
        <v>3</v>
      </c>
      <c r="E31" s="6">
        <v>26400</v>
      </c>
      <c r="F31" s="6">
        <v>79200</v>
      </c>
    </row>
    <row r="32" spans="1:6" x14ac:dyDescent="0.25">
      <c r="A32" s="15">
        <v>27</v>
      </c>
      <c r="B32" s="6" t="s">
        <v>413</v>
      </c>
      <c r="C32" s="6" t="s">
        <v>414</v>
      </c>
      <c r="D32" s="6">
        <v>2</v>
      </c>
      <c r="E32" s="6">
        <v>30800</v>
      </c>
      <c r="F32" s="6">
        <v>61600</v>
      </c>
    </row>
    <row r="33" spans="1:6" x14ac:dyDescent="0.25">
      <c r="A33" s="6"/>
      <c r="B33" s="20" t="s">
        <v>415</v>
      </c>
      <c r="C33" s="6"/>
      <c r="D33" s="6"/>
      <c r="E33" s="6"/>
      <c r="F33" s="6"/>
    </row>
    <row r="34" spans="1:6" x14ac:dyDescent="0.25">
      <c r="A34" s="15">
        <v>28</v>
      </c>
      <c r="B34" s="6" t="s">
        <v>381</v>
      </c>
      <c r="C34" s="6" t="s">
        <v>388</v>
      </c>
      <c r="D34" s="6">
        <v>1</v>
      </c>
      <c r="E34" s="6">
        <v>24200</v>
      </c>
      <c r="F34" s="6">
        <v>24200</v>
      </c>
    </row>
    <row r="35" spans="1:6" x14ac:dyDescent="0.25">
      <c r="A35" s="15">
        <v>29</v>
      </c>
      <c r="B35" s="6" t="s">
        <v>412</v>
      </c>
      <c r="C35" s="6" t="s">
        <v>402</v>
      </c>
      <c r="D35" s="6">
        <v>1</v>
      </c>
      <c r="E35" s="6">
        <v>19800</v>
      </c>
      <c r="F35" s="6">
        <v>19800</v>
      </c>
    </row>
    <row r="36" spans="1:6" x14ac:dyDescent="0.25">
      <c r="A36" s="15">
        <v>30</v>
      </c>
      <c r="B36" s="6" t="s">
        <v>416</v>
      </c>
      <c r="C36" s="6" t="s">
        <v>417</v>
      </c>
      <c r="D36" s="6">
        <v>1</v>
      </c>
      <c r="E36" s="6">
        <v>26400</v>
      </c>
      <c r="F36" s="6">
        <v>26400</v>
      </c>
    </row>
    <row r="37" spans="1:6" x14ac:dyDescent="0.25">
      <c r="A37" s="15">
        <v>31</v>
      </c>
      <c r="B37" s="6" t="s">
        <v>418</v>
      </c>
      <c r="C37" s="6" t="s">
        <v>419</v>
      </c>
      <c r="D37" s="6">
        <v>1</v>
      </c>
      <c r="E37" s="6">
        <v>49500</v>
      </c>
      <c r="F37" s="6">
        <v>49500</v>
      </c>
    </row>
    <row r="38" spans="1:6" x14ac:dyDescent="0.25">
      <c r="A38" s="15">
        <v>32</v>
      </c>
      <c r="B38" s="6" t="s">
        <v>409</v>
      </c>
      <c r="C38" s="6" t="s">
        <v>388</v>
      </c>
      <c r="D38" s="6">
        <v>1</v>
      </c>
      <c r="E38" s="6">
        <v>24200</v>
      </c>
      <c r="F38" s="6">
        <v>24200</v>
      </c>
    </row>
    <row r="39" spans="1:6" x14ac:dyDescent="0.25">
      <c r="A39" s="15">
        <v>33</v>
      </c>
      <c r="B39" s="6" t="s">
        <v>409</v>
      </c>
      <c r="C39" s="6" t="s">
        <v>402</v>
      </c>
      <c r="D39" s="6">
        <v>1</v>
      </c>
      <c r="E39" s="6">
        <v>19800</v>
      </c>
      <c r="F39" s="6">
        <v>19800</v>
      </c>
    </row>
    <row r="40" spans="1:6" x14ac:dyDescent="0.25">
      <c r="A40" s="6"/>
      <c r="B40" s="15" t="s">
        <v>420</v>
      </c>
      <c r="C40" s="6"/>
      <c r="D40" s="6"/>
      <c r="E40" s="6"/>
      <c r="F40" s="6"/>
    </row>
    <row r="41" spans="1:6" x14ac:dyDescent="0.25">
      <c r="A41" s="15">
        <v>34</v>
      </c>
      <c r="B41" s="6" t="s">
        <v>413</v>
      </c>
      <c r="C41" s="6" t="s">
        <v>414</v>
      </c>
      <c r="D41" s="6">
        <v>3</v>
      </c>
      <c r="E41" s="6">
        <v>30800</v>
      </c>
      <c r="F41" s="6">
        <v>92400</v>
      </c>
    </row>
    <row r="42" spans="1:6" x14ac:dyDescent="0.25">
      <c r="A42" s="15">
        <v>35</v>
      </c>
      <c r="B42" s="6" t="s">
        <v>421</v>
      </c>
      <c r="C42" s="6" t="s">
        <v>422</v>
      </c>
      <c r="D42" s="6">
        <v>4</v>
      </c>
      <c r="E42" s="6">
        <v>30800</v>
      </c>
      <c r="F42" s="6">
        <v>123200</v>
      </c>
    </row>
    <row r="43" spans="1:6" x14ac:dyDescent="0.25">
      <c r="A43" s="15">
        <v>36</v>
      </c>
      <c r="B43" s="6" t="s">
        <v>423</v>
      </c>
      <c r="C43" s="6" t="s">
        <v>424</v>
      </c>
      <c r="D43" s="6">
        <v>4</v>
      </c>
      <c r="E43" s="6">
        <v>26400</v>
      </c>
      <c r="F43" s="6">
        <v>105600</v>
      </c>
    </row>
    <row r="44" spans="1:6" x14ac:dyDescent="0.25">
      <c r="A44" s="15">
        <v>37</v>
      </c>
      <c r="B44" s="6" t="s">
        <v>425</v>
      </c>
      <c r="C44" s="6" t="s">
        <v>388</v>
      </c>
      <c r="D44" s="6">
        <v>3</v>
      </c>
      <c r="E44" s="6">
        <v>41800</v>
      </c>
      <c r="F44" s="6">
        <v>125400</v>
      </c>
    </row>
    <row r="45" spans="1:6" x14ac:dyDescent="0.25">
      <c r="A45" s="15">
        <v>38</v>
      </c>
      <c r="B45" s="6" t="s">
        <v>426</v>
      </c>
      <c r="C45" s="6" t="s">
        <v>427</v>
      </c>
      <c r="D45" s="6">
        <v>10</v>
      </c>
      <c r="E45" s="6">
        <v>5445</v>
      </c>
      <c r="F45" s="6">
        <v>54450</v>
      </c>
    </row>
    <row r="46" spans="1:6" x14ac:dyDescent="0.25">
      <c r="A46" s="6"/>
      <c r="B46" s="20" t="s">
        <v>428</v>
      </c>
      <c r="C46" s="6"/>
      <c r="D46" s="6"/>
      <c r="E46" s="6"/>
      <c r="F46" s="6"/>
    </row>
    <row r="47" spans="1:6" x14ac:dyDescent="0.25">
      <c r="A47" s="15">
        <v>39</v>
      </c>
      <c r="B47" s="6" t="s">
        <v>429</v>
      </c>
      <c r="C47" s="6" t="s">
        <v>430</v>
      </c>
      <c r="D47" s="6">
        <v>2</v>
      </c>
      <c r="E47" s="6">
        <v>30800</v>
      </c>
      <c r="F47" s="6">
        <v>61600</v>
      </c>
    </row>
    <row r="48" spans="1:6" x14ac:dyDescent="0.25">
      <c r="A48" s="15">
        <v>40</v>
      </c>
      <c r="B48" s="6" t="s">
        <v>429</v>
      </c>
      <c r="C48" s="6" t="s">
        <v>431</v>
      </c>
      <c r="D48" s="6">
        <v>1</v>
      </c>
      <c r="E48" s="6">
        <v>26400</v>
      </c>
      <c r="F48" s="6">
        <v>26400</v>
      </c>
    </row>
    <row r="49" spans="1:6" x14ac:dyDescent="0.25">
      <c r="A49" s="15">
        <v>41</v>
      </c>
      <c r="B49" s="6" t="s">
        <v>432</v>
      </c>
      <c r="C49" s="6" t="s">
        <v>433</v>
      </c>
      <c r="D49" s="6">
        <v>1</v>
      </c>
      <c r="E49" s="6">
        <v>38500</v>
      </c>
      <c r="F49" s="6">
        <v>38500</v>
      </c>
    </row>
    <row r="50" spans="1:6" x14ac:dyDescent="0.25">
      <c r="A50" s="15">
        <v>42</v>
      </c>
      <c r="B50" s="6" t="s">
        <v>385</v>
      </c>
      <c r="C50" s="6" t="s">
        <v>386</v>
      </c>
      <c r="D50" s="6">
        <v>1</v>
      </c>
      <c r="E50" s="6">
        <v>13200</v>
      </c>
      <c r="F50" s="6">
        <v>13200</v>
      </c>
    </row>
    <row r="51" spans="1:6" x14ac:dyDescent="0.25">
      <c r="A51" s="15">
        <v>43</v>
      </c>
      <c r="B51" s="6" t="s">
        <v>434</v>
      </c>
      <c r="C51" s="6" t="s">
        <v>435</v>
      </c>
      <c r="D51" s="6">
        <v>1</v>
      </c>
      <c r="E51" s="6">
        <v>38500</v>
      </c>
      <c r="F51" s="6">
        <v>38500</v>
      </c>
    </row>
    <row r="52" spans="1:6" x14ac:dyDescent="0.25">
      <c r="A52" s="6"/>
      <c r="B52" s="20" t="s">
        <v>436</v>
      </c>
      <c r="C52" s="6"/>
      <c r="D52" s="6"/>
      <c r="E52" s="6"/>
      <c r="F52" s="6"/>
    </row>
    <row r="53" spans="1:6" x14ac:dyDescent="0.25">
      <c r="A53" s="15">
        <v>44</v>
      </c>
      <c r="B53" s="6" t="s">
        <v>437</v>
      </c>
      <c r="C53" s="6" t="s">
        <v>388</v>
      </c>
      <c r="D53" s="6">
        <v>1</v>
      </c>
      <c r="E53" s="6">
        <v>19800</v>
      </c>
      <c r="F53" s="6">
        <v>19800</v>
      </c>
    </row>
    <row r="54" spans="1:6" ht="30" x14ac:dyDescent="0.25">
      <c r="A54" s="15">
        <v>45</v>
      </c>
      <c r="B54" s="5" t="s">
        <v>438</v>
      </c>
      <c r="C54" s="6" t="s">
        <v>388</v>
      </c>
      <c r="D54" s="6">
        <v>1</v>
      </c>
      <c r="E54" s="6">
        <v>24200</v>
      </c>
      <c r="F54" s="6">
        <v>24200</v>
      </c>
    </row>
    <row r="55" spans="1:6" x14ac:dyDescent="0.25">
      <c r="A55" s="15">
        <v>46</v>
      </c>
      <c r="B55" s="6" t="s">
        <v>439</v>
      </c>
      <c r="C55" s="6" t="s">
        <v>440</v>
      </c>
      <c r="D55" s="6">
        <v>1</v>
      </c>
      <c r="E55" s="6">
        <v>39600</v>
      </c>
      <c r="F55" s="6">
        <v>39600</v>
      </c>
    </row>
    <row r="56" spans="1:6" x14ac:dyDescent="0.25">
      <c r="A56" s="15">
        <v>47</v>
      </c>
      <c r="B56" s="6" t="s">
        <v>441</v>
      </c>
      <c r="C56" s="6" t="s">
        <v>442</v>
      </c>
      <c r="D56" s="6">
        <v>1</v>
      </c>
      <c r="E56" s="6">
        <v>15400</v>
      </c>
      <c r="F56" s="6">
        <v>15400</v>
      </c>
    </row>
    <row r="57" spans="1:6" ht="30" x14ac:dyDescent="0.25">
      <c r="A57" s="15">
        <v>48</v>
      </c>
      <c r="B57" s="5" t="s">
        <v>443</v>
      </c>
      <c r="C57" s="6" t="s">
        <v>388</v>
      </c>
      <c r="D57" s="6">
        <v>1</v>
      </c>
      <c r="E57" s="6">
        <v>24200</v>
      </c>
      <c r="F57" s="6">
        <v>24200</v>
      </c>
    </row>
    <row r="58" spans="1:6" x14ac:dyDescent="0.25">
      <c r="A58" s="15">
        <v>49</v>
      </c>
      <c r="B58" s="6" t="s">
        <v>444</v>
      </c>
      <c r="C58" s="6" t="s">
        <v>445</v>
      </c>
      <c r="D58" s="6">
        <v>2</v>
      </c>
      <c r="E58" s="6">
        <v>26400</v>
      </c>
      <c r="F58" s="6">
        <v>52800</v>
      </c>
    </row>
    <row r="59" spans="1:6" x14ac:dyDescent="0.25">
      <c r="A59" s="15">
        <v>50</v>
      </c>
      <c r="B59" s="6" t="s">
        <v>446</v>
      </c>
      <c r="C59" s="6" t="s">
        <v>447</v>
      </c>
      <c r="D59" s="6">
        <v>2</v>
      </c>
      <c r="E59" s="6">
        <v>28600</v>
      </c>
      <c r="F59" s="6">
        <v>57200</v>
      </c>
    </row>
    <row r="60" spans="1:6" x14ac:dyDescent="0.25">
      <c r="A60" s="6"/>
      <c r="B60" s="20" t="s">
        <v>448</v>
      </c>
      <c r="C60" s="6"/>
      <c r="D60" s="6"/>
      <c r="E60" s="6"/>
      <c r="F60" s="6"/>
    </row>
    <row r="61" spans="1:6" x14ac:dyDescent="0.25">
      <c r="A61" s="15">
        <v>51</v>
      </c>
      <c r="B61" s="6" t="s">
        <v>449</v>
      </c>
      <c r="C61" s="6" t="s">
        <v>450</v>
      </c>
      <c r="D61" s="6">
        <v>1</v>
      </c>
      <c r="E61" s="6">
        <v>13200</v>
      </c>
      <c r="F61" s="6">
        <v>13200</v>
      </c>
    </row>
    <row r="62" spans="1:6" x14ac:dyDescent="0.25">
      <c r="A62" s="15">
        <v>52</v>
      </c>
      <c r="B62" s="6" t="s">
        <v>381</v>
      </c>
      <c r="C62" s="6" t="s">
        <v>388</v>
      </c>
      <c r="D62" s="6">
        <v>1</v>
      </c>
      <c r="E62" s="6">
        <v>24200</v>
      </c>
      <c r="F62" s="6">
        <v>24200</v>
      </c>
    </row>
    <row r="63" spans="1:6" x14ac:dyDescent="0.25">
      <c r="A63" s="15">
        <v>53</v>
      </c>
      <c r="B63" s="6" t="s">
        <v>451</v>
      </c>
      <c r="C63" s="6" t="s">
        <v>419</v>
      </c>
      <c r="D63" s="6">
        <v>1</v>
      </c>
      <c r="E63" s="6">
        <v>49500</v>
      </c>
      <c r="F63" s="6">
        <v>49500</v>
      </c>
    </row>
    <row r="64" spans="1:6" x14ac:dyDescent="0.25">
      <c r="A64" s="15">
        <v>54</v>
      </c>
      <c r="B64" s="6" t="s">
        <v>398</v>
      </c>
      <c r="C64" s="6" t="s">
        <v>388</v>
      </c>
      <c r="D64" s="6">
        <v>1</v>
      </c>
      <c r="E64" s="6">
        <v>24200</v>
      </c>
      <c r="F64" s="6">
        <v>24200</v>
      </c>
    </row>
    <row r="65" spans="1:6" x14ac:dyDescent="0.25">
      <c r="A65" s="6"/>
      <c r="B65" s="20" t="s">
        <v>452</v>
      </c>
      <c r="C65" s="6"/>
      <c r="D65" s="6"/>
      <c r="E65" s="6"/>
      <c r="F65" s="6"/>
    </row>
    <row r="66" spans="1:6" x14ac:dyDescent="0.25">
      <c r="A66" s="15">
        <v>55</v>
      </c>
      <c r="B66" s="6" t="s">
        <v>399</v>
      </c>
      <c r="C66" s="6" t="s">
        <v>400</v>
      </c>
      <c r="D66" s="6">
        <v>1</v>
      </c>
      <c r="E66" s="6">
        <v>16500</v>
      </c>
      <c r="F66" s="6">
        <v>16500</v>
      </c>
    </row>
    <row r="67" spans="1:6" x14ac:dyDescent="0.25">
      <c r="A67" s="15">
        <v>56</v>
      </c>
      <c r="B67" s="6" t="s">
        <v>401</v>
      </c>
      <c r="C67" s="6" t="s">
        <v>402</v>
      </c>
      <c r="D67" s="6">
        <v>1</v>
      </c>
      <c r="E67" s="6">
        <v>13200</v>
      </c>
      <c r="F67" s="6">
        <v>13200</v>
      </c>
    </row>
    <row r="68" spans="1:6" ht="30" x14ac:dyDescent="0.25">
      <c r="A68" s="15">
        <v>57</v>
      </c>
      <c r="B68" s="5" t="s">
        <v>453</v>
      </c>
      <c r="C68" s="6" t="s">
        <v>400</v>
      </c>
      <c r="D68" s="6">
        <v>1</v>
      </c>
      <c r="E68" s="6">
        <v>35200</v>
      </c>
      <c r="F68" s="6">
        <v>35200</v>
      </c>
    </row>
    <row r="69" spans="1:6" x14ac:dyDescent="0.25">
      <c r="A69" s="15">
        <v>58</v>
      </c>
      <c r="B69" s="6" t="s">
        <v>454</v>
      </c>
      <c r="C69" s="6" t="s">
        <v>455</v>
      </c>
      <c r="D69" s="6">
        <v>1</v>
      </c>
      <c r="E69" s="6">
        <v>19800</v>
      </c>
      <c r="F69" s="6">
        <v>19800</v>
      </c>
    </row>
    <row r="70" spans="1:6" x14ac:dyDescent="0.25">
      <c r="A70" s="15">
        <v>59</v>
      </c>
      <c r="B70" s="6" t="s">
        <v>381</v>
      </c>
      <c r="C70" s="6" t="s">
        <v>388</v>
      </c>
      <c r="D70" s="6">
        <v>1</v>
      </c>
      <c r="E70" s="6">
        <v>24200</v>
      </c>
      <c r="F70" s="6">
        <v>24200</v>
      </c>
    </row>
    <row r="71" spans="1:6" x14ac:dyDescent="0.25">
      <c r="A71" s="15">
        <v>60</v>
      </c>
      <c r="B71" s="6" t="s">
        <v>381</v>
      </c>
      <c r="C71" s="6" t="s">
        <v>419</v>
      </c>
      <c r="D71" s="6">
        <v>1</v>
      </c>
      <c r="E71" s="6">
        <v>26400</v>
      </c>
      <c r="F71" s="6">
        <v>26400</v>
      </c>
    </row>
    <row r="72" spans="1:6" x14ac:dyDescent="0.25">
      <c r="A72" s="15">
        <v>61</v>
      </c>
      <c r="B72" s="6" t="s">
        <v>451</v>
      </c>
      <c r="C72" s="6" t="s">
        <v>419</v>
      </c>
      <c r="D72" s="6">
        <v>1</v>
      </c>
      <c r="E72" s="6">
        <v>49500</v>
      </c>
      <c r="F72" s="6">
        <v>49500</v>
      </c>
    </row>
    <row r="73" spans="1:6" x14ac:dyDescent="0.25">
      <c r="A73" s="15">
        <v>62</v>
      </c>
      <c r="B73" s="6" t="s">
        <v>456</v>
      </c>
      <c r="C73" s="6" t="s">
        <v>457</v>
      </c>
      <c r="D73" s="6">
        <v>1</v>
      </c>
      <c r="E73" s="6">
        <v>49500</v>
      </c>
      <c r="F73" s="6">
        <v>49500</v>
      </c>
    </row>
    <row r="74" spans="1:6" x14ac:dyDescent="0.25">
      <c r="A74" s="15">
        <v>63</v>
      </c>
      <c r="B74" s="6" t="s">
        <v>458</v>
      </c>
      <c r="C74" s="6" t="s">
        <v>459</v>
      </c>
      <c r="D74" s="6">
        <v>1</v>
      </c>
      <c r="E74" s="6">
        <v>19800</v>
      </c>
      <c r="F74" s="6">
        <v>19800</v>
      </c>
    </row>
    <row r="75" spans="1:6" x14ac:dyDescent="0.25">
      <c r="A75" s="15">
        <v>64</v>
      </c>
      <c r="B75" s="6" t="s">
        <v>460</v>
      </c>
      <c r="C75" s="6" t="s">
        <v>461</v>
      </c>
      <c r="D75" s="6">
        <v>1</v>
      </c>
      <c r="E75" s="6">
        <v>49500</v>
      </c>
      <c r="F75" s="6">
        <v>49500</v>
      </c>
    </row>
    <row r="76" spans="1:6" x14ac:dyDescent="0.25">
      <c r="A76" s="15">
        <v>65</v>
      </c>
      <c r="B76" s="6" t="s">
        <v>462</v>
      </c>
      <c r="C76" s="6" t="s">
        <v>463</v>
      </c>
      <c r="D76" s="6">
        <v>1</v>
      </c>
      <c r="E76" s="6">
        <v>26400</v>
      </c>
      <c r="F76" s="6">
        <v>26400</v>
      </c>
    </row>
    <row r="77" spans="1:6" x14ac:dyDescent="0.25">
      <c r="A77" s="15">
        <v>66</v>
      </c>
      <c r="B77" s="6" t="s">
        <v>464</v>
      </c>
      <c r="C77" s="6" t="s">
        <v>419</v>
      </c>
      <c r="D77" s="6">
        <v>1</v>
      </c>
      <c r="E77" s="6">
        <v>30800</v>
      </c>
      <c r="F77" s="6">
        <v>30800</v>
      </c>
    </row>
    <row r="78" spans="1:6" x14ac:dyDescent="0.25">
      <c r="A78" s="15">
        <v>67</v>
      </c>
      <c r="B78" s="6" t="s">
        <v>464</v>
      </c>
      <c r="C78" s="6" t="s">
        <v>388</v>
      </c>
      <c r="D78" s="6">
        <v>1</v>
      </c>
      <c r="E78" s="6">
        <v>24200</v>
      </c>
      <c r="F78" s="6">
        <v>24200</v>
      </c>
    </row>
    <row r="79" spans="1:6" x14ac:dyDescent="0.25">
      <c r="A79" s="15">
        <v>68</v>
      </c>
      <c r="B79" s="6" t="s">
        <v>381</v>
      </c>
      <c r="C79" s="6" t="s">
        <v>388</v>
      </c>
      <c r="D79" s="6">
        <v>1</v>
      </c>
      <c r="E79" s="6">
        <v>24200</v>
      </c>
      <c r="F79" s="6">
        <v>24200</v>
      </c>
    </row>
    <row r="80" spans="1:6" x14ac:dyDescent="0.25">
      <c r="A80" s="15">
        <v>69</v>
      </c>
      <c r="B80" s="6" t="s">
        <v>412</v>
      </c>
      <c r="C80" s="6" t="s">
        <v>388</v>
      </c>
      <c r="D80" s="6">
        <v>1</v>
      </c>
      <c r="E80" s="6">
        <v>22000</v>
      </c>
      <c r="F80" s="6">
        <v>22000</v>
      </c>
    </row>
    <row r="81" spans="1:6" x14ac:dyDescent="0.25">
      <c r="A81" s="15">
        <v>70</v>
      </c>
      <c r="B81" s="6" t="s">
        <v>413</v>
      </c>
      <c r="C81" s="6" t="s">
        <v>424</v>
      </c>
      <c r="D81" s="6">
        <v>1</v>
      </c>
      <c r="E81" s="6">
        <v>26400</v>
      </c>
      <c r="F81" s="6">
        <v>26400</v>
      </c>
    </row>
    <row r="82" spans="1:6" x14ac:dyDescent="0.25">
      <c r="A82" s="6"/>
      <c r="B82" s="20" t="s">
        <v>465</v>
      </c>
      <c r="C82" s="6"/>
      <c r="D82" s="6"/>
      <c r="E82" s="6"/>
      <c r="F82" s="6"/>
    </row>
    <row r="83" spans="1:6" ht="30" x14ac:dyDescent="0.25">
      <c r="A83" s="15">
        <v>71</v>
      </c>
      <c r="B83" s="5" t="s">
        <v>466</v>
      </c>
      <c r="C83" s="6" t="s">
        <v>467</v>
      </c>
      <c r="D83" s="6">
        <v>70</v>
      </c>
      <c r="E83" s="6">
        <v>6000</v>
      </c>
      <c r="F83" s="6">
        <v>420000</v>
      </c>
    </row>
    <row r="84" spans="1:6" ht="30" x14ac:dyDescent="0.25">
      <c r="A84" s="15">
        <v>72</v>
      </c>
      <c r="B84" s="5" t="s">
        <v>468</v>
      </c>
      <c r="C84" s="6" t="s">
        <v>469</v>
      </c>
      <c r="D84" s="6">
        <v>1000</v>
      </c>
      <c r="E84" s="6">
        <v>120</v>
      </c>
      <c r="F84" s="6">
        <v>120000</v>
      </c>
    </row>
    <row r="85" spans="1:6" x14ac:dyDescent="0.25">
      <c r="A85" s="15">
        <v>73</v>
      </c>
      <c r="B85" s="6" t="s">
        <v>470</v>
      </c>
      <c r="C85" s="6"/>
      <c r="D85" s="6">
        <v>2</v>
      </c>
      <c r="E85" s="6">
        <v>54000</v>
      </c>
      <c r="F85" s="6">
        <v>108000</v>
      </c>
    </row>
    <row r="86" spans="1:6" x14ac:dyDescent="0.25">
      <c r="A86" s="6"/>
      <c r="B86" s="20" t="s">
        <v>471</v>
      </c>
      <c r="C86" s="6"/>
      <c r="D86" s="6"/>
      <c r="E86" s="6"/>
      <c r="F86" s="6"/>
    </row>
    <row r="87" spans="1:6" ht="105" x14ac:dyDescent="0.25">
      <c r="A87" s="15">
        <v>74</v>
      </c>
      <c r="B87" s="10" t="s">
        <v>472</v>
      </c>
      <c r="C87" s="6" t="s">
        <v>473</v>
      </c>
      <c r="D87" s="6">
        <v>1</v>
      </c>
      <c r="E87" s="6">
        <v>45000</v>
      </c>
      <c r="F87" s="6">
        <v>45000</v>
      </c>
    </row>
    <row r="88" spans="1:6" x14ac:dyDescent="0.25">
      <c r="A88" s="6"/>
      <c r="B88" s="20" t="s">
        <v>474</v>
      </c>
      <c r="C88" s="6"/>
      <c r="D88" s="6"/>
      <c r="E88" s="6"/>
      <c r="F88" s="6"/>
    </row>
    <row r="89" spans="1:6" ht="120" x14ac:dyDescent="0.25">
      <c r="A89" s="15">
        <v>75</v>
      </c>
      <c r="B89" s="10" t="s">
        <v>475</v>
      </c>
      <c r="C89" s="6" t="s">
        <v>476</v>
      </c>
      <c r="D89" s="6">
        <v>1</v>
      </c>
      <c r="E89" s="6">
        <v>40000</v>
      </c>
      <c r="F89" s="6">
        <v>40000</v>
      </c>
    </row>
    <row r="90" spans="1:6" x14ac:dyDescent="0.25">
      <c r="A90" s="15"/>
      <c r="B90" s="6"/>
      <c r="C90" s="6"/>
      <c r="D90" s="6"/>
      <c r="E90" s="11" t="s">
        <v>356</v>
      </c>
      <c r="F90" s="21">
        <f>SUM(F5:F89)</f>
        <v>3907050</v>
      </c>
    </row>
  </sheetData>
  <pageMargins left="0.70866141732283472" right="0.70866141732283472" top="0.35433070866141736" bottom="0.15748031496062992"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1"/>
  <sheetViews>
    <sheetView zoomScale="90" zoomScaleNormal="90" workbookViewId="0">
      <selection activeCell="I6" sqref="I6"/>
    </sheetView>
  </sheetViews>
  <sheetFormatPr defaultRowHeight="15" x14ac:dyDescent="0.25"/>
  <cols>
    <col min="1" max="1" width="5.28515625" customWidth="1"/>
    <col min="2" max="2" width="43.5703125" customWidth="1"/>
    <col min="3" max="3" width="6.140625" bestFit="1" customWidth="1"/>
    <col min="4" max="4" width="4.5703125" bestFit="1" customWidth="1"/>
    <col min="5" max="5" width="9.7109375" customWidth="1"/>
    <col min="6" max="6" width="12.140625" bestFit="1" customWidth="1"/>
    <col min="7" max="7" width="11.140625" bestFit="1" customWidth="1"/>
    <col min="8" max="8" width="12.140625" bestFit="1" customWidth="1"/>
    <col min="9" max="9" width="11.7109375" bestFit="1" customWidth="1"/>
    <col min="10" max="10" width="10" bestFit="1" customWidth="1"/>
  </cols>
  <sheetData>
    <row r="1" spans="1:9" x14ac:dyDescent="0.25">
      <c r="A1" s="22" t="s">
        <v>1097</v>
      </c>
      <c r="B1" s="23"/>
      <c r="C1" s="23"/>
      <c r="D1" s="23"/>
      <c r="E1" s="23"/>
      <c r="F1" s="23"/>
      <c r="G1" s="23"/>
      <c r="H1" s="23"/>
      <c r="I1" s="23"/>
    </row>
    <row r="2" spans="1:9" x14ac:dyDescent="0.25">
      <c r="A2" s="24" t="s">
        <v>477</v>
      </c>
      <c r="B2" s="24" t="s">
        <v>299</v>
      </c>
      <c r="C2" s="24" t="s">
        <v>300</v>
      </c>
      <c r="D2" s="24" t="s">
        <v>359</v>
      </c>
      <c r="E2" s="126" t="s">
        <v>1117</v>
      </c>
      <c r="F2" s="126"/>
      <c r="G2" s="126" t="s">
        <v>1120</v>
      </c>
      <c r="H2" s="126"/>
      <c r="I2" s="126"/>
    </row>
    <row r="3" spans="1:9" ht="38.25" x14ac:dyDescent="0.25">
      <c r="A3" s="25"/>
      <c r="B3" s="26" t="s">
        <v>478</v>
      </c>
      <c r="C3" s="25"/>
      <c r="D3" s="25"/>
      <c r="E3" s="27" t="s">
        <v>1100</v>
      </c>
      <c r="F3" s="27" t="s">
        <v>1101</v>
      </c>
      <c r="G3" s="27" t="s">
        <v>1098</v>
      </c>
      <c r="H3" s="27" t="s">
        <v>1099</v>
      </c>
      <c r="I3" s="27" t="s">
        <v>1102</v>
      </c>
    </row>
    <row r="4" spans="1:9" x14ac:dyDescent="0.25">
      <c r="A4" s="25" t="s">
        <v>479</v>
      </c>
      <c r="B4" s="25" t="s">
        <v>480</v>
      </c>
      <c r="C4" s="25"/>
      <c r="D4" s="25"/>
      <c r="E4" s="25"/>
      <c r="F4" s="25"/>
      <c r="G4" s="25"/>
      <c r="H4" s="25"/>
      <c r="I4" s="25"/>
    </row>
    <row r="5" spans="1:9" ht="269.25" customHeight="1" x14ac:dyDescent="0.25">
      <c r="A5" s="26">
        <v>1</v>
      </c>
      <c r="B5" s="28" t="s">
        <v>481</v>
      </c>
      <c r="C5" s="25"/>
      <c r="D5" s="25"/>
      <c r="E5" s="25"/>
      <c r="F5" s="25"/>
      <c r="G5" s="25"/>
      <c r="H5" s="25"/>
      <c r="I5" s="25"/>
    </row>
    <row r="6" spans="1:9" x14ac:dyDescent="0.25">
      <c r="A6" s="25" t="s">
        <v>27</v>
      </c>
      <c r="B6" s="25" t="s">
        <v>482</v>
      </c>
      <c r="C6" s="25" t="s">
        <v>135</v>
      </c>
      <c r="D6" s="25">
        <v>1</v>
      </c>
      <c r="E6" s="25">
        <v>1183840</v>
      </c>
      <c r="F6" s="25">
        <v>79500</v>
      </c>
      <c r="G6" s="25">
        <v>1183840</v>
      </c>
      <c r="H6" s="29">
        <v>79500</v>
      </c>
      <c r="I6" s="29">
        <v>1263340</v>
      </c>
    </row>
    <row r="7" spans="1:9" x14ac:dyDescent="0.25">
      <c r="A7" s="25" t="s">
        <v>29</v>
      </c>
      <c r="B7" s="25" t="s">
        <v>483</v>
      </c>
      <c r="C7" s="25" t="s">
        <v>135</v>
      </c>
      <c r="D7" s="25">
        <v>2</v>
      </c>
      <c r="E7" s="25">
        <v>1341000</v>
      </c>
      <c r="F7" s="25">
        <v>79500</v>
      </c>
      <c r="G7" s="25">
        <v>2682000</v>
      </c>
      <c r="H7" s="29">
        <v>159000</v>
      </c>
      <c r="I7" s="29">
        <v>2841000</v>
      </c>
    </row>
    <row r="8" spans="1:9" ht="102" x14ac:dyDescent="0.25">
      <c r="A8" s="25">
        <v>2</v>
      </c>
      <c r="B8" s="28" t="s">
        <v>484</v>
      </c>
      <c r="C8" s="25"/>
      <c r="D8" s="25"/>
      <c r="E8" s="25"/>
      <c r="F8" s="25"/>
      <c r="G8" s="25"/>
      <c r="H8" s="25"/>
      <c r="I8" s="25"/>
    </row>
    <row r="9" spans="1:9" x14ac:dyDescent="0.25">
      <c r="A9" s="25" t="s">
        <v>485</v>
      </c>
      <c r="B9" s="25" t="s">
        <v>486</v>
      </c>
      <c r="C9" s="25"/>
      <c r="D9" s="25"/>
      <c r="E9" s="25"/>
      <c r="F9" s="25"/>
      <c r="G9" s="25"/>
      <c r="H9" s="25"/>
      <c r="I9" s="25"/>
    </row>
    <row r="10" spans="1:9" x14ac:dyDescent="0.25">
      <c r="A10" s="25" t="s">
        <v>27</v>
      </c>
      <c r="B10" s="25" t="s">
        <v>487</v>
      </c>
      <c r="C10" s="25" t="s">
        <v>135</v>
      </c>
      <c r="D10" s="25">
        <v>6</v>
      </c>
      <c r="E10" s="25">
        <v>44800</v>
      </c>
      <c r="F10" s="25">
        <v>4200</v>
      </c>
      <c r="G10" s="25">
        <v>268800</v>
      </c>
      <c r="H10" s="29">
        <v>25200</v>
      </c>
      <c r="I10" s="29">
        <v>294000</v>
      </c>
    </row>
    <row r="11" spans="1:9" x14ac:dyDescent="0.25">
      <c r="A11" s="25" t="s">
        <v>29</v>
      </c>
      <c r="B11" s="25" t="s">
        <v>488</v>
      </c>
      <c r="C11" s="25" t="s">
        <v>135</v>
      </c>
      <c r="D11" s="25">
        <v>4</v>
      </c>
      <c r="E11" s="25">
        <v>43400</v>
      </c>
      <c r="F11" s="25">
        <v>4200</v>
      </c>
      <c r="G11" s="25">
        <v>173600</v>
      </c>
      <c r="H11" s="29">
        <v>16800</v>
      </c>
      <c r="I11" s="29">
        <v>190400</v>
      </c>
    </row>
    <row r="12" spans="1:9" x14ac:dyDescent="0.25">
      <c r="A12" s="25" t="s">
        <v>216</v>
      </c>
      <c r="B12" s="25" t="s">
        <v>489</v>
      </c>
      <c r="C12" s="25" t="s">
        <v>135</v>
      </c>
      <c r="D12" s="25">
        <v>5</v>
      </c>
      <c r="E12" s="25">
        <v>38870</v>
      </c>
      <c r="F12" s="25">
        <v>4200</v>
      </c>
      <c r="G12" s="25">
        <v>194350</v>
      </c>
      <c r="H12" s="29">
        <v>21000</v>
      </c>
      <c r="I12" s="29">
        <v>215350</v>
      </c>
    </row>
    <row r="13" spans="1:9" x14ac:dyDescent="0.25">
      <c r="A13" s="25" t="s">
        <v>490</v>
      </c>
      <c r="B13" s="25" t="s">
        <v>491</v>
      </c>
      <c r="C13" s="25"/>
      <c r="D13" s="25"/>
      <c r="E13" s="25"/>
      <c r="F13" s="25"/>
      <c r="G13" s="25"/>
      <c r="H13" s="25" t="s">
        <v>492</v>
      </c>
      <c r="I13" s="25" t="s">
        <v>493</v>
      </c>
    </row>
    <row r="14" spans="1:9" x14ac:dyDescent="0.25">
      <c r="A14" s="25" t="s">
        <v>29</v>
      </c>
      <c r="B14" s="25" t="s">
        <v>489</v>
      </c>
      <c r="C14" s="25" t="s">
        <v>135</v>
      </c>
      <c r="D14" s="25">
        <v>3</v>
      </c>
      <c r="E14" s="25">
        <v>45300</v>
      </c>
      <c r="F14" s="25">
        <v>4200</v>
      </c>
      <c r="G14" s="25">
        <v>135900</v>
      </c>
      <c r="H14" s="29">
        <v>12600</v>
      </c>
      <c r="I14" s="29">
        <v>148500</v>
      </c>
    </row>
    <row r="15" spans="1:9" x14ac:dyDescent="0.25">
      <c r="A15" s="25" t="s">
        <v>210</v>
      </c>
      <c r="B15" s="25" t="s">
        <v>494</v>
      </c>
      <c r="C15" s="25" t="s">
        <v>135</v>
      </c>
      <c r="D15" s="25">
        <v>26</v>
      </c>
      <c r="E15" s="25">
        <v>29666</v>
      </c>
      <c r="F15" s="25">
        <v>4200</v>
      </c>
      <c r="G15" s="25">
        <v>771316</v>
      </c>
      <c r="H15" s="29">
        <v>109200</v>
      </c>
      <c r="I15" s="29">
        <v>880516</v>
      </c>
    </row>
    <row r="16" spans="1:9" x14ac:dyDescent="0.25">
      <c r="A16" s="25" t="s">
        <v>217</v>
      </c>
      <c r="B16" s="25" t="s">
        <v>495</v>
      </c>
      <c r="C16" s="25" t="s">
        <v>135</v>
      </c>
      <c r="D16" s="25">
        <v>14</v>
      </c>
      <c r="E16" s="25">
        <v>29666</v>
      </c>
      <c r="F16" s="25">
        <v>4200</v>
      </c>
      <c r="G16" s="25">
        <v>415324</v>
      </c>
      <c r="H16" s="29">
        <v>58800</v>
      </c>
      <c r="I16" s="29">
        <v>474124</v>
      </c>
    </row>
    <row r="17" spans="1:9" x14ac:dyDescent="0.25">
      <c r="A17" s="25" t="s">
        <v>496</v>
      </c>
      <c r="B17" s="25" t="s">
        <v>497</v>
      </c>
      <c r="C17" s="25"/>
      <c r="D17" s="25"/>
      <c r="E17" s="25"/>
      <c r="F17" s="25"/>
      <c r="G17" s="25"/>
      <c r="H17" s="25" t="s">
        <v>492</v>
      </c>
      <c r="I17" s="25" t="s">
        <v>493</v>
      </c>
    </row>
    <row r="18" spans="1:9" x14ac:dyDescent="0.25">
      <c r="A18" s="25" t="s">
        <v>27</v>
      </c>
      <c r="B18" s="25" t="s">
        <v>498</v>
      </c>
      <c r="C18" s="25" t="s">
        <v>135</v>
      </c>
      <c r="D18" s="25">
        <v>20</v>
      </c>
      <c r="E18" s="25">
        <v>53200</v>
      </c>
      <c r="F18" s="25">
        <v>4200</v>
      </c>
      <c r="G18" s="25">
        <v>1064000</v>
      </c>
      <c r="H18" s="29">
        <v>84000</v>
      </c>
      <c r="I18" s="29">
        <v>1148000</v>
      </c>
    </row>
    <row r="19" spans="1:9" x14ac:dyDescent="0.25">
      <c r="A19" s="25" t="s">
        <v>29</v>
      </c>
      <c r="B19" s="25" t="s">
        <v>488</v>
      </c>
      <c r="C19" s="25" t="s">
        <v>135</v>
      </c>
      <c r="D19" s="25">
        <v>11</v>
      </c>
      <c r="E19" s="25">
        <v>50400</v>
      </c>
      <c r="F19" s="25">
        <v>4200</v>
      </c>
      <c r="G19" s="25">
        <v>554400</v>
      </c>
      <c r="H19" s="29">
        <v>46200</v>
      </c>
      <c r="I19" s="29">
        <v>600600</v>
      </c>
    </row>
    <row r="20" spans="1:9" x14ac:dyDescent="0.25">
      <c r="A20" s="25" t="s">
        <v>210</v>
      </c>
      <c r="B20" s="25" t="s">
        <v>499</v>
      </c>
      <c r="C20" s="25" t="s">
        <v>135</v>
      </c>
      <c r="D20" s="25">
        <v>7</v>
      </c>
      <c r="E20" s="25">
        <v>48450</v>
      </c>
      <c r="F20" s="25">
        <v>4200</v>
      </c>
      <c r="G20" s="25">
        <v>339150</v>
      </c>
      <c r="H20" s="29">
        <v>29400</v>
      </c>
      <c r="I20" s="29">
        <v>368550</v>
      </c>
    </row>
    <row r="21" spans="1:9" ht="25.5" x14ac:dyDescent="0.25">
      <c r="A21" s="25">
        <v>3</v>
      </c>
      <c r="B21" s="28" t="s">
        <v>500</v>
      </c>
      <c r="C21" s="25"/>
      <c r="D21" s="25"/>
      <c r="E21" s="25"/>
      <c r="F21" s="25"/>
      <c r="G21" s="25"/>
      <c r="H21" s="25" t="s">
        <v>492</v>
      </c>
      <c r="I21" s="25" t="s">
        <v>493</v>
      </c>
    </row>
    <row r="22" spans="1:9" x14ac:dyDescent="0.25">
      <c r="A22" s="25" t="s">
        <v>485</v>
      </c>
      <c r="B22" s="25" t="s">
        <v>501</v>
      </c>
      <c r="C22" s="25" t="s">
        <v>135</v>
      </c>
      <c r="D22" s="25">
        <v>108</v>
      </c>
      <c r="E22" s="25">
        <v>5200</v>
      </c>
      <c r="F22" s="25">
        <v>600</v>
      </c>
      <c r="G22" s="25">
        <v>561600</v>
      </c>
      <c r="H22" s="29">
        <v>64800</v>
      </c>
      <c r="I22" s="29">
        <v>626400</v>
      </c>
    </row>
    <row r="23" spans="1:9" x14ac:dyDescent="0.25">
      <c r="A23" s="25" t="s">
        <v>490</v>
      </c>
      <c r="B23" s="25" t="s">
        <v>502</v>
      </c>
      <c r="C23" s="25" t="s">
        <v>135</v>
      </c>
      <c r="D23" s="25">
        <v>4</v>
      </c>
      <c r="E23" s="25">
        <v>8500</v>
      </c>
      <c r="F23" s="25">
        <v>900</v>
      </c>
      <c r="G23" s="25">
        <v>34000</v>
      </c>
      <c r="H23" s="29">
        <v>3600</v>
      </c>
      <c r="I23" s="29">
        <v>37600</v>
      </c>
    </row>
    <row r="24" spans="1:9" ht="76.5" x14ac:dyDescent="0.25">
      <c r="A24" s="25">
        <v>4</v>
      </c>
      <c r="B24" s="28" t="s">
        <v>503</v>
      </c>
      <c r="C24" s="25" t="s">
        <v>504</v>
      </c>
      <c r="D24" s="25">
        <v>1</v>
      </c>
      <c r="E24" s="25">
        <v>98500</v>
      </c>
      <c r="F24" s="25">
        <v>6500</v>
      </c>
      <c r="G24" s="25">
        <v>98500</v>
      </c>
      <c r="H24" s="29">
        <v>6500</v>
      </c>
      <c r="I24" s="29">
        <v>105000</v>
      </c>
    </row>
    <row r="25" spans="1:9" ht="45.75" customHeight="1" x14ac:dyDescent="0.25">
      <c r="A25" s="25">
        <v>5</v>
      </c>
      <c r="B25" s="28" t="s">
        <v>505</v>
      </c>
      <c r="C25" s="25" t="s">
        <v>506</v>
      </c>
      <c r="D25" s="25">
        <v>700</v>
      </c>
      <c r="E25" s="25">
        <v>215</v>
      </c>
      <c r="F25" s="25">
        <v>35</v>
      </c>
      <c r="G25" s="29">
        <v>150500</v>
      </c>
      <c r="H25" s="29">
        <v>24500</v>
      </c>
      <c r="I25" s="29">
        <v>175000</v>
      </c>
    </row>
    <row r="26" spans="1:9" ht="102" x14ac:dyDescent="0.25">
      <c r="A26" s="25">
        <v>6</v>
      </c>
      <c r="B26" s="28" t="s">
        <v>507</v>
      </c>
      <c r="C26" s="25"/>
      <c r="D26" s="25"/>
      <c r="E26" s="25"/>
      <c r="F26" s="25"/>
      <c r="G26" s="25" t="s">
        <v>492</v>
      </c>
      <c r="H26" s="25" t="s">
        <v>492</v>
      </c>
      <c r="I26" s="25" t="s">
        <v>493</v>
      </c>
    </row>
    <row r="27" spans="1:9" x14ac:dyDescent="0.25">
      <c r="A27" s="25" t="s">
        <v>27</v>
      </c>
      <c r="B27" s="30" t="s">
        <v>508</v>
      </c>
      <c r="C27" s="25" t="s">
        <v>506</v>
      </c>
      <c r="D27" s="25">
        <v>250</v>
      </c>
      <c r="E27" s="25">
        <v>404</v>
      </c>
      <c r="F27" s="25">
        <v>160</v>
      </c>
      <c r="G27" s="29">
        <v>101000</v>
      </c>
      <c r="H27" s="29">
        <v>40000</v>
      </c>
      <c r="I27" s="29">
        <v>141000</v>
      </c>
    </row>
    <row r="28" spans="1:9" x14ac:dyDescent="0.25">
      <c r="A28" s="25" t="s">
        <v>29</v>
      </c>
      <c r="B28" s="25" t="s">
        <v>509</v>
      </c>
      <c r="C28" s="25" t="s">
        <v>506</v>
      </c>
      <c r="D28" s="25">
        <v>390</v>
      </c>
      <c r="E28" s="25">
        <v>495</v>
      </c>
      <c r="F28" s="25">
        <v>160</v>
      </c>
      <c r="G28" s="29">
        <v>193050</v>
      </c>
      <c r="H28" s="29">
        <v>62400</v>
      </c>
      <c r="I28" s="29">
        <v>255450</v>
      </c>
    </row>
    <row r="29" spans="1:9" x14ac:dyDescent="0.25">
      <c r="A29" s="25" t="s">
        <v>210</v>
      </c>
      <c r="B29" s="25" t="s">
        <v>510</v>
      </c>
      <c r="C29" s="25" t="s">
        <v>506</v>
      </c>
      <c r="D29" s="25">
        <v>285</v>
      </c>
      <c r="E29" s="25">
        <v>345</v>
      </c>
      <c r="F29" s="25">
        <v>160</v>
      </c>
      <c r="G29" s="29">
        <v>98325</v>
      </c>
      <c r="H29" s="29">
        <v>45600</v>
      </c>
      <c r="I29" s="29">
        <v>143925</v>
      </c>
    </row>
    <row r="30" spans="1:9" x14ac:dyDescent="0.25">
      <c r="A30" s="25" t="s">
        <v>216</v>
      </c>
      <c r="B30" s="25" t="s">
        <v>511</v>
      </c>
      <c r="C30" s="25" t="s">
        <v>506</v>
      </c>
      <c r="D30" s="25">
        <v>415</v>
      </c>
      <c r="E30" s="25">
        <v>690</v>
      </c>
      <c r="F30" s="25">
        <v>160</v>
      </c>
      <c r="G30" s="29">
        <v>286350</v>
      </c>
      <c r="H30" s="29">
        <v>66400</v>
      </c>
      <c r="I30" s="29">
        <v>352750</v>
      </c>
    </row>
    <row r="31" spans="1:9" x14ac:dyDescent="0.25">
      <c r="A31" s="25" t="s">
        <v>217</v>
      </c>
      <c r="B31" s="25" t="s">
        <v>512</v>
      </c>
      <c r="C31" s="25" t="s">
        <v>506</v>
      </c>
      <c r="D31" s="25">
        <v>90</v>
      </c>
      <c r="E31" s="25">
        <v>890</v>
      </c>
      <c r="F31" s="25">
        <v>180</v>
      </c>
      <c r="G31" s="29">
        <v>80100</v>
      </c>
      <c r="H31" s="29">
        <v>16200</v>
      </c>
      <c r="I31" s="29">
        <v>96300</v>
      </c>
    </row>
    <row r="32" spans="1:9" x14ac:dyDescent="0.25">
      <c r="A32" s="25" t="s">
        <v>218</v>
      </c>
      <c r="B32" s="25" t="s">
        <v>513</v>
      </c>
      <c r="C32" s="25" t="s">
        <v>506</v>
      </c>
      <c r="D32" s="25">
        <v>80</v>
      </c>
      <c r="E32" s="25">
        <v>960</v>
      </c>
      <c r="F32" s="25">
        <v>180</v>
      </c>
      <c r="G32" s="29">
        <v>76800</v>
      </c>
      <c r="H32" s="29">
        <v>14400</v>
      </c>
      <c r="I32" s="29">
        <v>91200</v>
      </c>
    </row>
    <row r="33" spans="1:9" x14ac:dyDescent="0.25">
      <c r="A33" s="25" t="s">
        <v>219</v>
      </c>
      <c r="B33" s="25" t="s">
        <v>514</v>
      </c>
      <c r="C33" s="25" t="s">
        <v>506</v>
      </c>
      <c r="D33" s="25">
        <v>30</v>
      </c>
      <c r="E33" s="29">
        <v>1240</v>
      </c>
      <c r="F33" s="25">
        <v>180</v>
      </c>
      <c r="G33" s="29">
        <v>37200</v>
      </c>
      <c r="H33" s="29">
        <v>5400</v>
      </c>
      <c r="I33" s="29">
        <v>42600</v>
      </c>
    </row>
    <row r="34" spans="1:9" x14ac:dyDescent="0.25">
      <c r="A34" s="25" t="s">
        <v>220</v>
      </c>
      <c r="B34" s="25" t="s">
        <v>515</v>
      </c>
      <c r="C34" s="25" t="s">
        <v>506</v>
      </c>
      <c r="D34" s="25">
        <v>80</v>
      </c>
      <c r="E34" s="29">
        <v>1397</v>
      </c>
      <c r="F34" s="25">
        <v>200</v>
      </c>
      <c r="G34" s="29">
        <v>111760</v>
      </c>
      <c r="H34" s="29">
        <v>16000</v>
      </c>
      <c r="I34" s="29">
        <v>127760</v>
      </c>
    </row>
    <row r="35" spans="1:9" x14ac:dyDescent="0.25">
      <c r="A35" s="25" t="s">
        <v>485</v>
      </c>
      <c r="B35" s="25" t="s">
        <v>516</v>
      </c>
      <c r="C35" s="25" t="s">
        <v>506</v>
      </c>
      <c r="D35" s="25">
        <v>60</v>
      </c>
      <c r="E35" s="29">
        <v>1545</v>
      </c>
      <c r="F35" s="25">
        <v>200</v>
      </c>
      <c r="G35" s="29">
        <v>92700</v>
      </c>
      <c r="H35" s="29">
        <v>12000</v>
      </c>
      <c r="I35" s="29">
        <v>104700</v>
      </c>
    </row>
    <row r="36" spans="1:9" x14ac:dyDescent="0.25">
      <c r="A36" s="25" t="s">
        <v>517</v>
      </c>
      <c r="B36" s="25" t="s">
        <v>518</v>
      </c>
      <c r="C36" s="25" t="s">
        <v>506</v>
      </c>
      <c r="D36" s="25">
        <v>40</v>
      </c>
      <c r="E36" s="29">
        <v>1949</v>
      </c>
      <c r="F36" s="25">
        <v>200</v>
      </c>
      <c r="G36" s="29">
        <v>77960</v>
      </c>
      <c r="H36" s="29">
        <v>8000</v>
      </c>
      <c r="I36" s="29">
        <v>85960</v>
      </c>
    </row>
    <row r="37" spans="1:9" x14ac:dyDescent="0.25">
      <c r="A37" s="25" t="s">
        <v>519</v>
      </c>
      <c r="B37" s="25" t="s">
        <v>520</v>
      </c>
      <c r="C37" s="25" t="s">
        <v>506</v>
      </c>
      <c r="D37" s="25">
        <v>20</v>
      </c>
      <c r="E37" s="29">
        <v>2136</v>
      </c>
      <c r="F37" s="25">
        <v>220</v>
      </c>
      <c r="G37" s="29">
        <v>42720</v>
      </c>
      <c r="H37" s="29">
        <v>4400</v>
      </c>
      <c r="I37" s="29">
        <v>47120</v>
      </c>
    </row>
    <row r="38" spans="1:9" x14ac:dyDescent="0.25">
      <c r="A38" s="25" t="s">
        <v>521</v>
      </c>
      <c r="B38" s="25" t="s">
        <v>522</v>
      </c>
      <c r="C38" s="25" t="s">
        <v>506</v>
      </c>
      <c r="D38" s="25">
        <v>80</v>
      </c>
      <c r="E38" s="29">
        <v>2317</v>
      </c>
      <c r="F38" s="25">
        <v>220</v>
      </c>
      <c r="G38" s="29">
        <v>185360</v>
      </c>
      <c r="H38" s="29">
        <v>17600</v>
      </c>
      <c r="I38" s="29">
        <v>202960</v>
      </c>
    </row>
    <row r="39" spans="1:9" x14ac:dyDescent="0.25">
      <c r="A39" s="25" t="s">
        <v>523</v>
      </c>
      <c r="B39" s="25" t="s">
        <v>524</v>
      </c>
      <c r="C39" s="25" t="s">
        <v>506</v>
      </c>
      <c r="D39" s="25">
        <v>60</v>
      </c>
      <c r="E39" s="29">
        <v>2465</v>
      </c>
      <c r="F39" s="25">
        <v>220</v>
      </c>
      <c r="G39" s="29">
        <v>147900</v>
      </c>
      <c r="H39" s="29">
        <v>13200</v>
      </c>
      <c r="I39" s="29">
        <v>161100</v>
      </c>
    </row>
    <row r="40" spans="1:9" x14ac:dyDescent="0.25">
      <c r="A40" s="25" t="s">
        <v>525</v>
      </c>
      <c r="B40" s="25" t="s">
        <v>526</v>
      </c>
      <c r="C40" s="25" t="s">
        <v>506</v>
      </c>
      <c r="D40" s="25">
        <v>80</v>
      </c>
      <c r="E40" s="29">
        <v>2950</v>
      </c>
      <c r="F40" s="25">
        <v>240</v>
      </c>
      <c r="G40" s="29">
        <v>236000</v>
      </c>
      <c r="H40" s="29">
        <v>19200</v>
      </c>
      <c r="I40" s="29">
        <v>255200</v>
      </c>
    </row>
    <row r="41" spans="1:9" ht="91.5" customHeight="1" x14ac:dyDescent="0.25">
      <c r="A41" s="25">
        <v>7</v>
      </c>
      <c r="B41" s="28" t="s">
        <v>527</v>
      </c>
      <c r="C41" s="25"/>
      <c r="D41" s="25"/>
      <c r="E41" s="25"/>
      <c r="F41" s="25"/>
      <c r="G41" s="25" t="s">
        <v>492</v>
      </c>
      <c r="H41" s="25" t="s">
        <v>492</v>
      </c>
      <c r="I41" s="25" t="s">
        <v>493</v>
      </c>
    </row>
    <row r="42" spans="1:9" x14ac:dyDescent="0.25">
      <c r="A42" s="25" t="s">
        <v>27</v>
      </c>
      <c r="B42" s="25" t="s">
        <v>528</v>
      </c>
      <c r="C42" s="25" t="s">
        <v>506</v>
      </c>
      <c r="D42" s="25">
        <v>80</v>
      </c>
      <c r="E42" s="25">
        <v>890</v>
      </c>
      <c r="F42" s="25">
        <v>250</v>
      </c>
      <c r="G42" s="29">
        <v>71200</v>
      </c>
      <c r="H42" s="29">
        <v>20000</v>
      </c>
      <c r="I42" s="29">
        <v>91200</v>
      </c>
    </row>
    <row r="43" spans="1:9" ht="77.25" x14ac:dyDescent="0.25">
      <c r="A43" s="25">
        <v>8</v>
      </c>
      <c r="B43" s="30" t="s">
        <v>529</v>
      </c>
      <c r="C43" s="25"/>
      <c r="D43" s="25"/>
      <c r="E43" s="25"/>
      <c r="F43" s="25"/>
      <c r="G43" s="25" t="s">
        <v>492</v>
      </c>
      <c r="H43" s="25" t="s">
        <v>492</v>
      </c>
      <c r="I43" s="25" t="s">
        <v>493</v>
      </c>
    </row>
    <row r="44" spans="1:9" x14ac:dyDescent="0.25">
      <c r="A44" s="25" t="s">
        <v>210</v>
      </c>
      <c r="B44" s="25" t="s">
        <v>530</v>
      </c>
      <c r="C44" s="25" t="s">
        <v>531</v>
      </c>
      <c r="D44" s="25">
        <v>220</v>
      </c>
      <c r="E44" s="25">
        <v>265</v>
      </c>
      <c r="F44" s="25">
        <v>90</v>
      </c>
      <c r="G44" s="29">
        <v>58300</v>
      </c>
      <c r="H44" s="29">
        <v>19800</v>
      </c>
      <c r="I44" s="29">
        <v>78100</v>
      </c>
    </row>
    <row r="45" spans="1:9" x14ac:dyDescent="0.25">
      <c r="A45" s="25" t="s">
        <v>216</v>
      </c>
      <c r="B45" s="25" t="s">
        <v>532</v>
      </c>
      <c r="C45" s="25" t="s">
        <v>531</v>
      </c>
      <c r="D45" s="25">
        <v>345</v>
      </c>
      <c r="E45" s="25">
        <v>195</v>
      </c>
      <c r="F45" s="25">
        <v>90</v>
      </c>
      <c r="G45" s="29">
        <v>67275</v>
      </c>
      <c r="H45" s="29">
        <v>31050</v>
      </c>
      <c r="I45" s="29">
        <v>98325</v>
      </c>
    </row>
    <row r="46" spans="1:9" ht="26.25" x14ac:dyDescent="0.25">
      <c r="A46" s="25">
        <v>9</v>
      </c>
      <c r="B46" s="30" t="s">
        <v>533</v>
      </c>
      <c r="C46" s="25" t="s">
        <v>534</v>
      </c>
      <c r="D46" s="25">
        <v>4</v>
      </c>
      <c r="E46" s="25"/>
      <c r="F46" s="25">
        <v>35000</v>
      </c>
      <c r="G46" s="25" t="s">
        <v>492</v>
      </c>
      <c r="H46" s="29">
        <v>140000</v>
      </c>
      <c r="I46" s="29">
        <v>140000</v>
      </c>
    </row>
    <row r="47" spans="1:9" ht="29.25" customHeight="1" x14ac:dyDescent="0.25">
      <c r="A47" s="25">
        <v>10</v>
      </c>
      <c r="B47" s="28" t="s">
        <v>535</v>
      </c>
      <c r="C47" s="25" t="s">
        <v>124</v>
      </c>
      <c r="D47" s="25">
        <v>320</v>
      </c>
      <c r="E47" s="25">
        <v>890</v>
      </c>
      <c r="F47" s="25">
        <v>150</v>
      </c>
      <c r="G47" s="29">
        <v>284800</v>
      </c>
      <c r="H47" s="29">
        <v>48000</v>
      </c>
      <c r="I47" s="29">
        <v>332800</v>
      </c>
    </row>
    <row r="48" spans="1:9" ht="25.5" x14ac:dyDescent="0.25">
      <c r="A48" s="25">
        <v>11</v>
      </c>
      <c r="B48" s="28" t="s">
        <v>536</v>
      </c>
      <c r="C48" s="25" t="s">
        <v>537</v>
      </c>
      <c r="D48" s="25">
        <v>9</v>
      </c>
      <c r="E48" s="29">
        <v>8500</v>
      </c>
      <c r="F48" s="25">
        <v>1500</v>
      </c>
      <c r="G48" s="29">
        <v>76500</v>
      </c>
      <c r="H48" s="29">
        <v>13500</v>
      </c>
      <c r="I48" s="29">
        <v>90000</v>
      </c>
    </row>
    <row r="49" spans="1:9" x14ac:dyDescent="0.25">
      <c r="A49" s="25" t="s">
        <v>538</v>
      </c>
      <c r="B49" s="25" t="s">
        <v>539</v>
      </c>
      <c r="C49" s="25"/>
      <c r="D49" s="25"/>
      <c r="E49" s="25"/>
      <c r="F49" s="25"/>
      <c r="G49" s="25" t="s">
        <v>492</v>
      </c>
      <c r="H49" s="25" t="s">
        <v>492</v>
      </c>
      <c r="I49" s="25" t="s">
        <v>493</v>
      </c>
    </row>
    <row r="50" spans="1:9" ht="76.5" x14ac:dyDescent="0.25">
      <c r="A50" s="25">
        <v>12</v>
      </c>
      <c r="B50" s="28" t="s">
        <v>540</v>
      </c>
      <c r="C50" s="25"/>
      <c r="D50" s="25"/>
      <c r="E50" s="25"/>
      <c r="F50" s="25"/>
      <c r="G50" s="25" t="s">
        <v>492</v>
      </c>
      <c r="H50" s="25" t="s">
        <v>492</v>
      </c>
      <c r="I50" s="25" t="s">
        <v>493</v>
      </c>
    </row>
    <row r="51" spans="1:9" x14ac:dyDescent="0.25">
      <c r="A51" s="25" t="s">
        <v>27</v>
      </c>
      <c r="B51" s="28" t="s">
        <v>541</v>
      </c>
      <c r="C51" s="25" t="s">
        <v>542</v>
      </c>
      <c r="D51" s="25">
        <v>150</v>
      </c>
      <c r="E51" s="29">
        <v>1050</v>
      </c>
      <c r="F51" s="25">
        <v>280</v>
      </c>
      <c r="G51" s="29">
        <v>157500</v>
      </c>
      <c r="H51" s="29">
        <v>42000</v>
      </c>
      <c r="I51" s="29">
        <v>199500</v>
      </c>
    </row>
    <row r="52" spans="1:9" x14ac:dyDescent="0.25">
      <c r="A52" s="25" t="s">
        <v>29</v>
      </c>
      <c r="B52" s="28" t="s">
        <v>543</v>
      </c>
      <c r="C52" s="25" t="s">
        <v>542</v>
      </c>
      <c r="D52" s="25">
        <v>230</v>
      </c>
      <c r="E52" s="25">
        <v>920</v>
      </c>
      <c r="F52" s="25">
        <v>280</v>
      </c>
      <c r="G52" s="29">
        <v>211600</v>
      </c>
      <c r="H52" s="29">
        <v>64400</v>
      </c>
      <c r="I52" s="29">
        <v>276000</v>
      </c>
    </row>
    <row r="53" spans="1:9" ht="63.75" x14ac:dyDescent="0.25">
      <c r="A53" s="25">
        <v>13</v>
      </c>
      <c r="B53" s="28" t="s">
        <v>544</v>
      </c>
      <c r="C53" s="25"/>
      <c r="D53" s="25"/>
      <c r="E53" s="25"/>
      <c r="F53" s="25"/>
      <c r="G53" s="25" t="s">
        <v>492</v>
      </c>
      <c r="H53" s="25" t="s">
        <v>492</v>
      </c>
      <c r="I53" s="25" t="s">
        <v>493</v>
      </c>
    </row>
    <row r="54" spans="1:9" x14ac:dyDescent="0.25">
      <c r="A54" s="25" t="s">
        <v>27</v>
      </c>
      <c r="B54" s="25" t="s">
        <v>545</v>
      </c>
      <c r="C54" s="25" t="s">
        <v>135</v>
      </c>
      <c r="D54" s="25">
        <v>1</v>
      </c>
      <c r="E54" s="29">
        <v>7229</v>
      </c>
      <c r="F54" s="25">
        <v>4500</v>
      </c>
      <c r="G54" s="29">
        <v>7229</v>
      </c>
      <c r="H54" s="29">
        <v>4500</v>
      </c>
      <c r="I54" s="29">
        <v>11729</v>
      </c>
    </row>
    <row r="55" spans="1:9" x14ac:dyDescent="0.25">
      <c r="A55" s="25" t="s">
        <v>29</v>
      </c>
      <c r="B55" s="25" t="s">
        <v>546</v>
      </c>
      <c r="C55" s="25" t="s">
        <v>135</v>
      </c>
      <c r="D55" s="25">
        <v>1</v>
      </c>
      <c r="E55" s="29">
        <v>5639</v>
      </c>
      <c r="F55" s="25">
        <v>4500</v>
      </c>
      <c r="G55" s="29">
        <v>5639</v>
      </c>
      <c r="H55" s="29">
        <v>4500</v>
      </c>
      <c r="I55" s="29">
        <v>10139</v>
      </c>
    </row>
    <row r="56" spans="1:9" x14ac:dyDescent="0.25">
      <c r="A56" s="25" t="s">
        <v>210</v>
      </c>
      <c r="B56" s="25" t="s">
        <v>547</v>
      </c>
      <c r="C56" s="25" t="s">
        <v>135</v>
      </c>
      <c r="D56" s="25">
        <v>3</v>
      </c>
      <c r="E56" s="29">
        <v>4723</v>
      </c>
      <c r="F56" s="25">
        <v>4500</v>
      </c>
      <c r="G56" s="29">
        <v>14169</v>
      </c>
      <c r="H56" s="29">
        <v>13500</v>
      </c>
      <c r="I56" s="29">
        <v>27669</v>
      </c>
    </row>
    <row r="57" spans="1:9" x14ac:dyDescent="0.25">
      <c r="A57" s="25" t="s">
        <v>216</v>
      </c>
      <c r="B57" s="25" t="s">
        <v>548</v>
      </c>
      <c r="C57" s="25" t="s">
        <v>135</v>
      </c>
      <c r="D57" s="25">
        <v>1</v>
      </c>
      <c r="E57" s="29">
        <v>4627</v>
      </c>
      <c r="F57" s="25">
        <v>4500</v>
      </c>
      <c r="G57" s="29">
        <v>4627</v>
      </c>
      <c r="H57" s="29">
        <v>4500</v>
      </c>
      <c r="I57" s="29">
        <v>9127</v>
      </c>
    </row>
    <row r="58" spans="1:9" ht="178.5" x14ac:dyDescent="0.25">
      <c r="A58" s="25">
        <v>14</v>
      </c>
      <c r="B58" s="28" t="s">
        <v>549</v>
      </c>
      <c r="C58" s="25"/>
      <c r="D58" s="25"/>
      <c r="E58" s="25"/>
      <c r="F58" s="25"/>
      <c r="G58" s="25" t="s">
        <v>492</v>
      </c>
      <c r="H58" s="25" t="s">
        <v>492</v>
      </c>
      <c r="I58" s="25" t="s">
        <v>493</v>
      </c>
    </row>
    <row r="59" spans="1:9" x14ac:dyDescent="0.25">
      <c r="A59" s="25" t="s">
        <v>27</v>
      </c>
      <c r="B59" s="25" t="s">
        <v>550</v>
      </c>
      <c r="C59" s="25" t="s">
        <v>542</v>
      </c>
      <c r="D59" s="25">
        <v>35</v>
      </c>
      <c r="E59" s="25">
        <v>980</v>
      </c>
      <c r="F59" s="25">
        <v>210</v>
      </c>
      <c r="G59" s="29">
        <v>34300</v>
      </c>
      <c r="H59" s="29">
        <v>7350</v>
      </c>
      <c r="I59" s="29">
        <v>41650</v>
      </c>
    </row>
    <row r="60" spans="1:9" ht="89.25" x14ac:dyDescent="0.25">
      <c r="A60" s="25">
        <v>15</v>
      </c>
      <c r="B60" s="28" t="s">
        <v>551</v>
      </c>
      <c r="C60" s="25"/>
      <c r="D60" s="25"/>
      <c r="E60" s="25"/>
      <c r="F60" s="25"/>
      <c r="G60" s="25" t="s">
        <v>492</v>
      </c>
      <c r="H60" s="25" t="s">
        <v>492</v>
      </c>
      <c r="I60" s="25" t="s">
        <v>493</v>
      </c>
    </row>
    <row r="61" spans="1:9" x14ac:dyDescent="0.25">
      <c r="A61" s="25" t="s">
        <v>27</v>
      </c>
      <c r="B61" s="25" t="s">
        <v>552</v>
      </c>
      <c r="C61" s="25" t="s">
        <v>542</v>
      </c>
      <c r="D61" s="25">
        <v>200</v>
      </c>
      <c r="E61" s="25">
        <v>625</v>
      </c>
      <c r="F61" s="25">
        <v>200</v>
      </c>
      <c r="G61" s="29">
        <v>125000</v>
      </c>
      <c r="H61" s="29">
        <v>40000</v>
      </c>
      <c r="I61" s="29">
        <v>165000</v>
      </c>
    </row>
    <row r="62" spans="1:9" ht="127.5" x14ac:dyDescent="0.25">
      <c r="A62" s="25">
        <v>16</v>
      </c>
      <c r="B62" s="28" t="s">
        <v>553</v>
      </c>
      <c r="C62" s="25" t="s">
        <v>542</v>
      </c>
      <c r="D62" s="25">
        <v>2</v>
      </c>
      <c r="E62" s="29">
        <v>8500</v>
      </c>
      <c r="F62" s="25">
        <v>1500</v>
      </c>
      <c r="G62" s="29">
        <v>17000</v>
      </c>
      <c r="H62" s="29">
        <v>3000</v>
      </c>
      <c r="I62" s="29">
        <v>20000</v>
      </c>
    </row>
    <row r="63" spans="1:9" ht="38.25" x14ac:dyDescent="0.25">
      <c r="A63" s="25">
        <v>17</v>
      </c>
      <c r="B63" s="28" t="s">
        <v>554</v>
      </c>
      <c r="C63" s="25" t="s">
        <v>555</v>
      </c>
      <c r="D63" s="25">
        <v>4</v>
      </c>
      <c r="E63" s="29">
        <v>4950</v>
      </c>
      <c r="F63" s="25">
        <v>1050</v>
      </c>
      <c r="G63" s="29">
        <v>19800</v>
      </c>
      <c r="H63" s="29">
        <v>4200</v>
      </c>
      <c r="I63" s="29">
        <v>24000</v>
      </c>
    </row>
    <row r="64" spans="1:9" ht="75" customHeight="1" x14ac:dyDescent="0.25">
      <c r="A64" s="25">
        <v>18</v>
      </c>
      <c r="B64" s="28" t="s">
        <v>556</v>
      </c>
      <c r="C64" s="25" t="s">
        <v>555</v>
      </c>
      <c r="D64" s="25">
        <v>3</v>
      </c>
      <c r="E64" s="29">
        <v>12500</v>
      </c>
      <c r="F64" s="25">
        <v>1850</v>
      </c>
      <c r="G64" s="29">
        <v>37500</v>
      </c>
      <c r="H64" s="29">
        <v>5550</v>
      </c>
      <c r="I64" s="29">
        <v>43050</v>
      </c>
    </row>
    <row r="65" spans="1:9" ht="395.25" x14ac:dyDescent="0.25">
      <c r="A65" s="25">
        <v>19</v>
      </c>
      <c r="B65" s="60" t="s">
        <v>557</v>
      </c>
      <c r="C65" s="25"/>
      <c r="D65" s="25"/>
      <c r="E65" s="25"/>
      <c r="F65" s="25"/>
      <c r="G65" s="25"/>
      <c r="H65" s="25"/>
      <c r="I65" s="25"/>
    </row>
    <row r="66" spans="1:9" ht="25.5" x14ac:dyDescent="0.25">
      <c r="A66" s="25" t="s">
        <v>11</v>
      </c>
      <c r="B66" s="28" t="s">
        <v>558</v>
      </c>
      <c r="C66" s="25" t="s">
        <v>559</v>
      </c>
      <c r="D66" s="25">
        <v>1</v>
      </c>
      <c r="E66" s="29">
        <v>30858</v>
      </c>
      <c r="F66" s="25">
        <v>8500</v>
      </c>
      <c r="G66" s="29">
        <v>30858</v>
      </c>
      <c r="H66" s="29">
        <v>8500</v>
      </c>
      <c r="I66" s="29">
        <v>39358</v>
      </c>
    </row>
    <row r="67" spans="1:9" x14ac:dyDescent="0.25">
      <c r="A67" s="25" t="s">
        <v>17</v>
      </c>
      <c r="B67" s="28" t="s">
        <v>560</v>
      </c>
      <c r="C67" s="25" t="s">
        <v>559</v>
      </c>
      <c r="D67" s="25">
        <v>1</v>
      </c>
      <c r="E67" s="29">
        <v>22736</v>
      </c>
      <c r="F67" s="25">
        <v>8500</v>
      </c>
      <c r="G67" s="29">
        <v>22736</v>
      </c>
      <c r="H67" s="29">
        <v>8500</v>
      </c>
      <c r="I67" s="29">
        <v>31236</v>
      </c>
    </row>
    <row r="68" spans="1:9" x14ac:dyDescent="0.25">
      <c r="A68" s="25" t="s">
        <v>69</v>
      </c>
      <c r="B68" s="25" t="s">
        <v>561</v>
      </c>
      <c r="C68" s="25" t="s">
        <v>559</v>
      </c>
      <c r="D68" s="25">
        <v>2</v>
      </c>
      <c r="E68" s="29">
        <v>18560</v>
      </c>
      <c r="F68" s="25">
        <v>8500</v>
      </c>
      <c r="G68" s="29">
        <v>37120</v>
      </c>
      <c r="H68" s="29">
        <v>17000</v>
      </c>
      <c r="I68" s="29">
        <v>54120</v>
      </c>
    </row>
    <row r="69" spans="1:9" x14ac:dyDescent="0.25">
      <c r="A69" s="25" t="s">
        <v>71</v>
      </c>
      <c r="B69" s="25" t="s">
        <v>562</v>
      </c>
      <c r="C69" s="25" t="s">
        <v>559</v>
      </c>
      <c r="D69" s="25">
        <v>2</v>
      </c>
      <c r="E69" s="29">
        <v>13483</v>
      </c>
      <c r="F69" s="25">
        <v>8500</v>
      </c>
      <c r="G69" s="29">
        <v>26966</v>
      </c>
      <c r="H69" s="29">
        <v>17000</v>
      </c>
      <c r="I69" s="29">
        <v>43966</v>
      </c>
    </row>
    <row r="70" spans="1:9" x14ac:dyDescent="0.25">
      <c r="A70" s="25" t="s">
        <v>73</v>
      </c>
      <c r="B70" s="25" t="s">
        <v>563</v>
      </c>
      <c r="C70" s="25" t="s">
        <v>559</v>
      </c>
      <c r="D70" s="25">
        <v>1</v>
      </c>
      <c r="E70" s="29">
        <v>10121</v>
      </c>
      <c r="F70" s="25">
        <v>8500</v>
      </c>
      <c r="G70" s="29">
        <v>10121</v>
      </c>
      <c r="H70" s="29">
        <v>8500</v>
      </c>
      <c r="I70" s="29">
        <v>18621</v>
      </c>
    </row>
    <row r="71" spans="1:9" x14ac:dyDescent="0.25">
      <c r="A71" s="25"/>
      <c r="B71" s="25" t="s">
        <v>564</v>
      </c>
      <c r="C71" s="25"/>
      <c r="D71" s="25"/>
      <c r="E71" s="25"/>
      <c r="F71" s="25"/>
      <c r="G71" s="29">
        <f>SUM(G6:G70)</f>
        <v>11714745</v>
      </c>
      <c r="H71" s="29">
        <f>SUM(H6:H70)</f>
        <v>1607250</v>
      </c>
      <c r="I71" s="32">
        <f>SUM(G71:H71)</f>
        <v>13321995</v>
      </c>
    </row>
  </sheetData>
  <mergeCells count="2">
    <mergeCell ref="E2:F2"/>
    <mergeCell ref="G2:I2"/>
  </mergeCells>
  <pageMargins left="0.11811023622047245" right="0.11811023622047245" top="0.55118110236220474" bottom="0.35433070866141736"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G139"/>
  <sheetViews>
    <sheetView workbookViewId="0">
      <selection activeCell="F7" sqref="F7"/>
    </sheetView>
  </sheetViews>
  <sheetFormatPr defaultColWidth="9.140625" defaultRowHeight="15" x14ac:dyDescent="0.25"/>
  <cols>
    <col min="1" max="1" width="5.5703125" style="105" customWidth="1"/>
    <col min="2" max="2" width="48.5703125" style="100" customWidth="1"/>
    <col min="3" max="3" width="5.28515625" style="105" bestFit="1" customWidth="1"/>
    <col min="4" max="4" width="7" style="115" bestFit="1" customWidth="1"/>
    <col min="5" max="5" width="10.5703125" style="116" customWidth="1"/>
    <col min="6" max="6" width="14.7109375" style="105" customWidth="1"/>
    <col min="7" max="7" width="17.5703125" style="2" customWidth="1"/>
    <col min="8" max="8" width="10" style="105" bestFit="1" customWidth="1"/>
    <col min="9" max="16384" width="9.140625" style="105"/>
  </cols>
  <sheetData>
    <row r="2" spans="1:7" ht="15.75" x14ac:dyDescent="0.25">
      <c r="A2" s="127" t="s">
        <v>1087</v>
      </c>
      <c r="B2" s="127"/>
      <c r="C2" s="127"/>
      <c r="D2" s="127"/>
      <c r="E2" s="127"/>
      <c r="F2" s="127"/>
      <c r="G2" s="127"/>
    </row>
    <row r="4" spans="1:7" x14ac:dyDescent="0.25">
      <c r="A4" s="106" t="s">
        <v>227</v>
      </c>
      <c r="B4" s="98" t="s">
        <v>739</v>
      </c>
      <c r="C4" s="106"/>
      <c r="D4" s="107"/>
      <c r="E4" s="108"/>
      <c r="F4" s="106"/>
      <c r="G4" s="10"/>
    </row>
    <row r="5" spans="1:7" ht="45" x14ac:dyDescent="0.25">
      <c r="A5" s="109" t="s">
        <v>1115</v>
      </c>
      <c r="B5" s="98" t="s">
        <v>3</v>
      </c>
      <c r="C5" s="109" t="s">
        <v>4</v>
      </c>
      <c r="D5" s="110" t="s">
        <v>740</v>
      </c>
      <c r="E5" s="111" t="s">
        <v>1118</v>
      </c>
      <c r="F5" s="112" t="s">
        <v>1119</v>
      </c>
      <c r="G5" s="10" t="s">
        <v>741</v>
      </c>
    </row>
    <row r="6" spans="1:7" x14ac:dyDescent="0.25">
      <c r="A6" s="106" t="s">
        <v>479</v>
      </c>
      <c r="B6" s="98" t="s">
        <v>742</v>
      </c>
      <c r="C6" s="106"/>
      <c r="D6" s="107"/>
      <c r="E6" s="108"/>
      <c r="F6" s="106"/>
      <c r="G6" s="10"/>
    </row>
    <row r="7" spans="1:7" ht="300" x14ac:dyDescent="0.25">
      <c r="A7" s="106">
        <v>1</v>
      </c>
      <c r="B7" s="99" t="s">
        <v>1116</v>
      </c>
      <c r="C7" s="106" t="s">
        <v>743</v>
      </c>
      <c r="D7" s="107">
        <v>2</v>
      </c>
      <c r="E7" s="108">
        <v>415000</v>
      </c>
      <c r="F7" s="106">
        <v>830000</v>
      </c>
      <c r="G7" s="10" t="s">
        <v>744</v>
      </c>
    </row>
    <row r="8" spans="1:7" ht="108" customHeight="1" x14ac:dyDescent="0.25">
      <c r="A8" s="106">
        <v>2</v>
      </c>
      <c r="B8" s="99" t="s">
        <v>745</v>
      </c>
      <c r="C8" s="106" t="s">
        <v>743</v>
      </c>
      <c r="D8" s="107">
        <v>1</v>
      </c>
      <c r="E8" s="108">
        <v>585000</v>
      </c>
      <c r="F8" s="106">
        <v>585000</v>
      </c>
      <c r="G8" s="10" t="s">
        <v>744</v>
      </c>
    </row>
    <row r="9" spans="1:7" ht="240" x14ac:dyDescent="0.25">
      <c r="A9" s="106">
        <v>3</v>
      </c>
      <c r="B9" s="99" t="s">
        <v>746</v>
      </c>
      <c r="C9" s="106" t="s">
        <v>743</v>
      </c>
      <c r="D9" s="107">
        <v>2</v>
      </c>
      <c r="E9" s="108">
        <v>90000</v>
      </c>
      <c r="F9" s="106">
        <v>180000</v>
      </c>
      <c r="G9" s="10" t="s">
        <v>744</v>
      </c>
    </row>
    <row r="10" spans="1:7" x14ac:dyDescent="0.25">
      <c r="A10" s="106">
        <v>4</v>
      </c>
      <c r="B10" s="98" t="s">
        <v>747</v>
      </c>
      <c r="C10" s="106"/>
      <c r="D10" s="107"/>
      <c r="E10" s="108"/>
      <c r="F10" s="106"/>
      <c r="G10" s="10"/>
    </row>
    <row r="11" spans="1:7" ht="180" x14ac:dyDescent="0.25">
      <c r="A11" s="128" t="s">
        <v>479</v>
      </c>
      <c r="B11" s="99" t="s">
        <v>748</v>
      </c>
      <c r="C11" s="128" t="s">
        <v>749</v>
      </c>
      <c r="D11" s="129">
        <v>1</v>
      </c>
      <c r="E11" s="130">
        <v>380000</v>
      </c>
      <c r="F11" s="128">
        <v>380000</v>
      </c>
      <c r="G11" s="10" t="s">
        <v>750</v>
      </c>
    </row>
    <row r="12" spans="1:7" x14ac:dyDescent="0.25">
      <c r="A12" s="128"/>
      <c r="B12" s="98" t="s">
        <v>751</v>
      </c>
      <c r="C12" s="128"/>
      <c r="D12" s="129"/>
      <c r="E12" s="130"/>
      <c r="F12" s="128"/>
      <c r="G12" s="10"/>
    </row>
    <row r="13" spans="1:7" ht="135" x14ac:dyDescent="0.25">
      <c r="A13" s="128"/>
      <c r="B13" s="99" t="s">
        <v>752</v>
      </c>
      <c r="C13" s="128"/>
      <c r="D13" s="129"/>
      <c r="E13" s="130"/>
      <c r="F13" s="128"/>
      <c r="G13" s="10"/>
    </row>
    <row r="14" spans="1:7" x14ac:dyDescent="0.25">
      <c r="A14" s="128"/>
      <c r="B14" s="98" t="s">
        <v>753</v>
      </c>
      <c r="C14" s="128"/>
      <c r="D14" s="129"/>
      <c r="E14" s="130"/>
      <c r="F14" s="128"/>
      <c r="G14" s="10"/>
    </row>
    <row r="15" spans="1:7" ht="135" x14ac:dyDescent="0.25">
      <c r="A15" s="128"/>
      <c r="B15" s="99" t="s">
        <v>754</v>
      </c>
      <c r="C15" s="128"/>
      <c r="D15" s="129"/>
      <c r="E15" s="130"/>
      <c r="F15" s="128"/>
      <c r="G15" s="10"/>
    </row>
    <row r="16" spans="1:7" ht="135" x14ac:dyDescent="0.25">
      <c r="A16" s="128"/>
      <c r="B16" s="99" t="s">
        <v>755</v>
      </c>
      <c r="C16" s="128"/>
      <c r="D16" s="129"/>
      <c r="E16" s="130"/>
      <c r="F16" s="128"/>
      <c r="G16" s="10"/>
    </row>
    <row r="17" spans="1:7" ht="135" x14ac:dyDescent="0.25">
      <c r="A17" s="128"/>
      <c r="B17" s="99" t="s">
        <v>756</v>
      </c>
      <c r="C17" s="128"/>
      <c r="D17" s="129"/>
      <c r="E17" s="130"/>
      <c r="F17" s="128"/>
      <c r="G17" s="10"/>
    </row>
    <row r="18" spans="1:7" ht="180" x14ac:dyDescent="0.25">
      <c r="A18" s="128"/>
      <c r="B18" s="99" t="s">
        <v>757</v>
      </c>
      <c r="C18" s="128"/>
      <c r="D18" s="129"/>
      <c r="E18" s="130"/>
      <c r="F18" s="128"/>
      <c r="G18" s="10"/>
    </row>
    <row r="19" spans="1:7" x14ac:dyDescent="0.25">
      <c r="A19" s="106">
        <v>5</v>
      </c>
      <c r="B19" s="98" t="s">
        <v>758</v>
      </c>
      <c r="C19" s="106"/>
      <c r="D19" s="107"/>
      <c r="E19" s="108"/>
      <c r="F19" s="106"/>
      <c r="G19" s="10"/>
    </row>
    <row r="20" spans="1:7" ht="255" x14ac:dyDescent="0.25">
      <c r="A20" s="106"/>
      <c r="B20" s="99" t="s">
        <v>759</v>
      </c>
      <c r="C20" s="106"/>
      <c r="D20" s="107"/>
      <c r="E20" s="108"/>
      <c r="F20" s="106"/>
      <c r="G20" s="10" t="s">
        <v>760</v>
      </c>
    </row>
    <row r="21" spans="1:7" ht="45" x14ac:dyDescent="0.25">
      <c r="A21" s="106"/>
      <c r="B21" s="99" t="s">
        <v>761</v>
      </c>
      <c r="C21" s="106" t="s">
        <v>647</v>
      </c>
      <c r="D21" s="107">
        <v>40</v>
      </c>
      <c r="E21" s="108">
        <v>1350</v>
      </c>
      <c r="F21" s="106">
        <v>54000</v>
      </c>
      <c r="G21" s="10"/>
    </row>
    <row r="22" spans="1:7" ht="30" x14ac:dyDescent="0.25">
      <c r="A22" s="106"/>
      <c r="B22" s="99" t="s">
        <v>762</v>
      </c>
      <c r="C22" s="106" t="s">
        <v>647</v>
      </c>
      <c r="D22" s="107">
        <v>40</v>
      </c>
      <c r="E22" s="108">
        <v>800</v>
      </c>
      <c r="F22" s="106">
        <v>32000</v>
      </c>
      <c r="G22" s="10"/>
    </row>
    <row r="23" spans="1:7" ht="30" x14ac:dyDescent="0.25">
      <c r="A23" s="106"/>
      <c r="B23" s="99" t="s">
        <v>763</v>
      </c>
      <c r="C23" s="106" t="s">
        <v>647</v>
      </c>
      <c r="D23" s="107">
        <v>40</v>
      </c>
      <c r="E23" s="108">
        <v>360</v>
      </c>
      <c r="F23" s="106">
        <v>14400</v>
      </c>
      <c r="G23" s="10"/>
    </row>
    <row r="24" spans="1:7" x14ac:dyDescent="0.25">
      <c r="A24" s="106"/>
      <c r="B24" s="99" t="s">
        <v>764</v>
      </c>
      <c r="C24" s="106" t="s">
        <v>647</v>
      </c>
      <c r="D24" s="107">
        <v>25</v>
      </c>
      <c r="E24" s="108">
        <v>450</v>
      </c>
      <c r="F24" s="106">
        <v>11250</v>
      </c>
      <c r="G24" s="10"/>
    </row>
    <row r="25" spans="1:7" x14ac:dyDescent="0.25">
      <c r="A25" s="106"/>
      <c r="B25" s="99" t="s">
        <v>765</v>
      </c>
      <c r="C25" s="106" t="s">
        <v>647</v>
      </c>
      <c r="D25" s="107">
        <v>60</v>
      </c>
      <c r="E25" s="108">
        <v>140</v>
      </c>
      <c r="F25" s="106">
        <v>8400</v>
      </c>
      <c r="G25" s="10"/>
    </row>
    <row r="26" spans="1:7" x14ac:dyDescent="0.25">
      <c r="A26" s="106"/>
      <c r="B26" s="99" t="s">
        <v>766</v>
      </c>
      <c r="C26" s="106" t="s">
        <v>647</v>
      </c>
      <c r="D26" s="107">
        <v>20</v>
      </c>
      <c r="E26" s="108">
        <v>250</v>
      </c>
      <c r="F26" s="106">
        <v>5000</v>
      </c>
      <c r="G26" s="10"/>
    </row>
    <row r="27" spans="1:7" x14ac:dyDescent="0.25">
      <c r="A27" s="106">
        <v>6</v>
      </c>
      <c r="B27" s="98" t="s">
        <v>767</v>
      </c>
      <c r="C27" s="106"/>
      <c r="D27" s="107"/>
      <c r="E27" s="108"/>
      <c r="F27" s="106"/>
      <c r="G27" s="10"/>
    </row>
    <row r="28" spans="1:7" ht="90" x14ac:dyDescent="0.25">
      <c r="A28" s="106"/>
      <c r="B28" s="99" t="s">
        <v>768</v>
      </c>
      <c r="C28" s="106" t="s">
        <v>133</v>
      </c>
      <c r="D28" s="107">
        <v>60</v>
      </c>
      <c r="E28" s="108">
        <v>2800</v>
      </c>
      <c r="F28" s="106">
        <v>168000</v>
      </c>
      <c r="G28" s="10"/>
    </row>
    <row r="29" spans="1:7" ht="90" x14ac:dyDescent="0.25">
      <c r="A29" s="106">
        <v>7</v>
      </c>
      <c r="B29" s="99" t="s">
        <v>769</v>
      </c>
      <c r="C29" s="106" t="s">
        <v>133</v>
      </c>
      <c r="D29" s="107">
        <v>100</v>
      </c>
      <c r="E29" s="108">
        <v>250</v>
      </c>
      <c r="F29" s="106">
        <v>25000</v>
      </c>
      <c r="G29" s="10"/>
    </row>
    <row r="30" spans="1:7" ht="225" x14ac:dyDescent="0.25">
      <c r="A30" s="106">
        <v>8</v>
      </c>
      <c r="B30" s="99" t="s">
        <v>770</v>
      </c>
      <c r="C30" s="106"/>
      <c r="D30" s="107"/>
      <c r="E30" s="108"/>
      <c r="F30" s="106"/>
      <c r="G30" s="10" t="s">
        <v>771</v>
      </c>
    </row>
    <row r="31" spans="1:7" x14ac:dyDescent="0.25">
      <c r="A31" s="106" t="s">
        <v>27</v>
      </c>
      <c r="B31" s="98" t="s">
        <v>772</v>
      </c>
      <c r="C31" s="106" t="s">
        <v>133</v>
      </c>
      <c r="D31" s="107">
        <v>12</v>
      </c>
      <c r="E31" s="108">
        <v>4300</v>
      </c>
      <c r="F31" s="106">
        <v>51600</v>
      </c>
      <c r="G31" s="10"/>
    </row>
    <row r="32" spans="1:7" x14ac:dyDescent="0.25">
      <c r="A32" s="106" t="s">
        <v>29</v>
      </c>
      <c r="B32" s="98" t="s">
        <v>773</v>
      </c>
      <c r="C32" s="106" t="s">
        <v>133</v>
      </c>
      <c r="D32" s="107">
        <v>18</v>
      </c>
      <c r="E32" s="108">
        <v>3670</v>
      </c>
      <c r="F32" s="106">
        <v>66060</v>
      </c>
      <c r="G32" s="10"/>
    </row>
    <row r="33" spans="1:7" x14ac:dyDescent="0.25">
      <c r="A33" s="106" t="s">
        <v>210</v>
      </c>
      <c r="B33" s="98" t="s">
        <v>774</v>
      </c>
      <c r="C33" s="106" t="s">
        <v>133</v>
      </c>
      <c r="D33" s="107">
        <v>18</v>
      </c>
      <c r="E33" s="108">
        <v>3050</v>
      </c>
      <c r="F33" s="106">
        <v>54900</v>
      </c>
      <c r="G33" s="10"/>
    </row>
    <row r="34" spans="1:7" x14ac:dyDescent="0.25">
      <c r="A34" s="106" t="s">
        <v>216</v>
      </c>
      <c r="B34" s="98" t="s">
        <v>775</v>
      </c>
      <c r="C34" s="106" t="s">
        <v>133</v>
      </c>
      <c r="D34" s="107">
        <v>24</v>
      </c>
      <c r="E34" s="108">
        <v>1800</v>
      </c>
      <c r="F34" s="106">
        <v>43200</v>
      </c>
      <c r="G34" s="10"/>
    </row>
    <row r="35" spans="1:7" x14ac:dyDescent="0.25">
      <c r="A35" s="106" t="s">
        <v>217</v>
      </c>
      <c r="B35" s="98" t="s">
        <v>776</v>
      </c>
      <c r="C35" s="106" t="s">
        <v>133</v>
      </c>
      <c r="D35" s="107">
        <v>12</v>
      </c>
      <c r="E35" s="108">
        <v>1450</v>
      </c>
      <c r="F35" s="106">
        <v>17400</v>
      </c>
      <c r="G35" s="10"/>
    </row>
    <row r="36" spans="1:7" x14ac:dyDescent="0.25">
      <c r="A36" s="106" t="s">
        <v>218</v>
      </c>
      <c r="B36" s="98" t="s">
        <v>777</v>
      </c>
      <c r="C36" s="106" t="s">
        <v>133</v>
      </c>
      <c r="D36" s="107">
        <v>12</v>
      </c>
      <c r="E36" s="108">
        <v>750</v>
      </c>
      <c r="F36" s="106">
        <v>9000</v>
      </c>
      <c r="G36" s="10"/>
    </row>
    <row r="37" spans="1:7" x14ac:dyDescent="0.25">
      <c r="A37" s="106" t="s">
        <v>219</v>
      </c>
      <c r="B37" s="98" t="s">
        <v>778</v>
      </c>
      <c r="C37" s="106" t="s">
        <v>133</v>
      </c>
      <c r="D37" s="107">
        <v>24</v>
      </c>
      <c r="E37" s="108">
        <v>490</v>
      </c>
      <c r="F37" s="106">
        <v>11760</v>
      </c>
      <c r="G37" s="10"/>
    </row>
    <row r="38" spans="1:7" ht="75" x14ac:dyDescent="0.25">
      <c r="A38" s="106">
        <v>9</v>
      </c>
      <c r="B38" s="99" t="s">
        <v>779</v>
      </c>
      <c r="C38" s="106"/>
      <c r="D38" s="107"/>
      <c r="E38" s="108"/>
      <c r="F38" s="106">
        <v>0</v>
      </c>
      <c r="G38" s="10"/>
    </row>
    <row r="39" spans="1:7" ht="60" x14ac:dyDescent="0.25">
      <c r="A39" s="106" t="s">
        <v>27</v>
      </c>
      <c r="B39" s="98" t="s">
        <v>780</v>
      </c>
      <c r="C39" s="106" t="s">
        <v>743</v>
      </c>
      <c r="D39" s="107">
        <v>3</v>
      </c>
      <c r="E39" s="108">
        <v>26500</v>
      </c>
      <c r="F39" s="106">
        <v>79500</v>
      </c>
      <c r="G39" s="10" t="s">
        <v>781</v>
      </c>
    </row>
    <row r="40" spans="1:7" x14ac:dyDescent="0.25">
      <c r="A40" s="106" t="s">
        <v>210</v>
      </c>
      <c r="B40" s="98" t="s">
        <v>782</v>
      </c>
      <c r="C40" s="106" t="s">
        <v>743</v>
      </c>
      <c r="D40" s="107">
        <v>2</v>
      </c>
      <c r="E40" s="108">
        <v>10500</v>
      </c>
      <c r="F40" s="106">
        <v>21000</v>
      </c>
      <c r="G40" s="10"/>
    </row>
    <row r="41" spans="1:7" ht="75" x14ac:dyDescent="0.25">
      <c r="A41" s="106">
        <v>10</v>
      </c>
      <c r="B41" s="99" t="s">
        <v>783</v>
      </c>
      <c r="C41" s="106"/>
      <c r="D41" s="107"/>
      <c r="E41" s="108"/>
      <c r="F41" s="106"/>
      <c r="G41" s="10"/>
    </row>
    <row r="42" spans="1:7" x14ac:dyDescent="0.25">
      <c r="A42" s="106" t="s">
        <v>27</v>
      </c>
      <c r="B42" s="98" t="s">
        <v>784</v>
      </c>
      <c r="C42" s="106" t="s">
        <v>743</v>
      </c>
      <c r="D42" s="107">
        <v>3</v>
      </c>
      <c r="E42" s="108">
        <v>37800</v>
      </c>
      <c r="F42" s="106">
        <v>113400</v>
      </c>
      <c r="G42" s="10"/>
    </row>
    <row r="43" spans="1:7" ht="60" x14ac:dyDescent="0.25">
      <c r="A43" s="106" t="s">
        <v>29</v>
      </c>
      <c r="B43" s="98" t="s">
        <v>785</v>
      </c>
      <c r="C43" s="106" t="s">
        <v>743</v>
      </c>
      <c r="D43" s="107">
        <v>2</v>
      </c>
      <c r="E43" s="108">
        <v>14500</v>
      </c>
      <c r="F43" s="106">
        <v>29000</v>
      </c>
      <c r="G43" s="10" t="s">
        <v>781</v>
      </c>
    </row>
    <row r="44" spans="1:7" ht="77.25" customHeight="1" x14ac:dyDescent="0.25">
      <c r="A44" s="106">
        <v>11</v>
      </c>
      <c r="B44" s="99" t="s">
        <v>786</v>
      </c>
      <c r="C44" s="106"/>
      <c r="D44" s="107"/>
      <c r="E44" s="108"/>
      <c r="F44" s="106"/>
      <c r="G44" s="10"/>
    </row>
    <row r="45" spans="1:7" x14ac:dyDescent="0.25">
      <c r="A45" s="106" t="s">
        <v>27</v>
      </c>
      <c r="B45" s="98" t="s">
        <v>787</v>
      </c>
      <c r="C45" s="106" t="s">
        <v>743</v>
      </c>
      <c r="D45" s="107">
        <v>3</v>
      </c>
      <c r="E45" s="108">
        <v>39500</v>
      </c>
      <c r="F45" s="106">
        <v>118500</v>
      </c>
      <c r="G45" s="10"/>
    </row>
    <row r="46" spans="1:7" ht="60" x14ac:dyDescent="0.25">
      <c r="A46" s="106" t="s">
        <v>29</v>
      </c>
      <c r="B46" s="98" t="s">
        <v>780</v>
      </c>
      <c r="C46" s="106" t="s">
        <v>743</v>
      </c>
      <c r="D46" s="107">
        <v>3</v>
      </c>
      <c r="E46" s="108">
        <v>26500</v>
      </c>
      <c r="F46" s="106">
        <v>79500</v>
      </c>
      <c r="G46" s="10" t="s">
        <v>781</v>
      </c>
    </row>
    <row r="47" spans="1:7" x14ac:dyDescent="0.25">
      <c r="A47" s="106" t="s">
        <v>210</v>
      </c>
      <c r="B47" s="98" t="s">
        <v>788</v>
      </c>
      <c r="C47" s="106" t="s">
        <v>743</v>
      </c>
      <c r="D47" s="107">
        <v>2</v>
      </c>
      <c r="E47" s="108">
        <v>14500</v>
      </c>
      <c r="F47" s="106">
        <v>29000</v>
      </c>
      <c r="G47" s="10"/>
    </row>
    <row r="48" spans="1:7" ht="75" x14ac:dyDescent="0.25">
      <c r="A48" s="106">
        <v>12</v>
      </c>
      <c r="B48" s="99" t="s">
        <v>789</v>
      </c>
      <c r="C48" s="106"/>
      <c r="D48" s="107"/>
      <c r="E48" s="108"/>
      <c r="F48" s="106"/>
      <c r="G48" s="10"/>
    </row>
    <row r="49" spans="1:7" x14ac:dyDescent="0.25">
      <c r="A49" s="106" t="s">
        <v>27</v>
      </c>
      <c r="B49" s="98" t="s">
        <v>790</v>
      </c>
      <c r="C49" s="106" t="s">
        <v>743</v>
      </c>
      <c r="D49" s="107">
        <v>1</v>
      </c>
      <c r="E49" s="108">
        <v>7500</v>
      </c>
      <c r="F49" s="106">
        <v>7500</v>
      </c>
      <c r="G49" s="10"/>
    </row>
    <row r="50" spans="1:7" x14ac:dyDescent="0.25">
      <c r="A50" s="106" t="s">
        <v>29</v>
      </c>
      <c r="B50" s="98" t="s">
        <v>791</v>
      </c>
      <c r="C50" s="106" t="s">
        <v>743</v>
      </c>
      <c r="D50" s="107">
        <v>1</v>
      </c>
      <c r="E50" s="108">
        <v>6500</v>
      </c>
      <c r="F50" s="106">
        <v>6500</v>
      </c>
      <c r="G50" s="10"/>
    </row>
    <row r="51" spans="1:7" ht="60" x14ac:dyDescent="0.25">
      <c r="A51" s="106">
        <v>13</v>
      </c>
      <c r="B51" s="99" t="s">
        <v>792</v>
      </c>
      <c r="C51" s="106"/>
      <c r="D51" s="107"/>
      <c r="E51" s="108"/>
      <c r="F51" s="106"/>
      <c r="G51" s="10" t="s">
        <v>793</v>
      </c>
    </row>
    <row r="52" spans="1:7" x14ac:dyDescent="0.25">
      <c r="A52" s="106" t="s">
        <v>27</v>
      </c>
      <c r="B52" s="98" t="s">
        <v>794</v>
      </c>
      <c r="C52" s="106" t="s">
        <v>743</v>
      </c>
      <c r="D52" s="107">
        <v>6</v>
      </c>
      <c r="E52" s="108">
        <v>1100</v>
      </c>
      <c r="F52" s="106">
        <v>6600</v>
      </c>
      <c r="G52" s="10"/>
    </row>
    <row r="53" spans="1:7" ht="90" x14ac:dyDescent="0.25">
      <c r="A53" s="106">
        <v>14</v>
      </c>
      <c r="B53" s="99" t="s">
        <v>795</v>
      </c>
      <c r="C53" s="106" t="s">
        <v>749</v>
      </c>
      <c r="D53" s="107">
        <v>6</v>
      </c>
      <c r="E53" s="108">
        <v>3500</v>
      </c>
      <c r="F53" s="106">
        <v>21000</v>
      </c>
      <c r="G53" s="10"/>
    </row>
    <row r="54" spans="1:7" ht="75" x14ac:dyDescent="0.25">
      <c r="A54" s="106">
        <v>15</v>
      </c>
      <c r="B54" s="99" t="s">
        <v>796</v>
      </c>
      <c r="C54" s="106" t="s">
        <v>749</v>
      </c>
      <c r="D54" s="107">
        <v>6</v>
      </c>
      <c r="E54" s="108">
        <v>1450</v>
      </c>
      <c r="F54" s="106">
        <v>8700</v>
      </c>
      <c r="G54" s="10" t="s">
        <v>797</v>
      </c>
    </row>
    <row r="55" spans="1:7" ht="120" x14ac:dyDescent="0.25">
      <c r="A55" s="106">
        <v>16</v>
      </c>
      <c r="B55" s="99" t="s">
        <v>798</v>
      </c>
      <c r="C55" s="106" t="s">
        <v>743</v>
      </c>
      <c r="D55" s="107">
        <v>1</v>
      </c>
      <c r="E55" s="108">
        <v>18500</v>
      </c>
      <c r="F55" s="106">
        <v>18500</v>
      </c>
      <c r="G55" s="10"/>
    </row>
    <row r="56" spans="1:7" ht="30" x14ac:dyDescent="0.25">
      <c r="A56" s="106">
        <v>17</v>
      </c>
      <c r="B56" s="98" t="s">
        <v>799</v>
      </c>
      <c r="C56" s="106" t="s">
        <v>133</v>
      </c>
      <c r="D56" s="107">
        <v>30</v>
      </c>
      <c r="E56" s="108">
        <v>4100</v>
      </c>
      <c r="F56" s="106">
        <v>123000</v>
      </c>
      <c r="G56" s="10" t="s">
        <v>800</v>
      </c>
    </row>
    <row r="57" spans="1:7" ht="105" x14ac:dyDescent="0.25">
      <c r="A57" s="106">
        <v>18</v>
      </c>
      <c r="B57" s="99" t="s">
        <v>801</v>
      </c>
      <c r="C57" s="106" t="s">
        <v>118</v>
      </c>
      <c r="D57" s="107">
        <v>500</v>
      </c>
      <c r="E57" s="108">
        <v>125</v>
      </c>
      <c r="F57" s="106">
        <v>62500</v>
      </c>
      <c r="G57" s="10" t="s">
        <v>802</v>
      </c>
    </row>
    <row r="58" spans="1:7" x14ac:dyDescent="0.25">
      <c r="A58" s="113" t="s">
        <v>229</v>
      </c>
      <c r="B58" s="97" t="s">
        <v>803</v>
      </c>
      <c r="C58" s="106"/>
      <c r="D58" s="107"/>
      <c r="E58" s="108"/>
      <c r="F58" s="106"/>
      <c r="G58" s="10"/>
    </row>
    <row r="59" spans="1:7" ht="195" x14ac:dyDescent="0.25">
      <c r="A59" s="106">
        <v>1</v>
      </c>
      <c r="B59" s="99" t="s">
        <v>804</v>
      </c>
      <c r="C59" s="106"/>
      <c r="D59" s="107"/>
      <c r="E59" s="108"/>
      <c r="F59" s="106"/>
      <c r="G59" s="10" t="s">
        <v>805</v>
      </c>
    </row>
    <row r="60" spans="1:7" x14ac:dyDescent="0.25">
      <c r="A60" s="106" t="s">
        <v>27</v>
      </c>
      <c r="B60" s="98" t="s">
        <v>774</v>
      </c>
      <c r="C60" s="106" t="s">
        <v>133</v>
      </c>
      <c r="D60" s="107">
        <v>6700</v>
      </c>
      <c r="E60" s="108">
        <v>3100</v>
      </c>
      <c r="F60" s="106">
        <v>20770000</v>
      </c>
      <c r="G60" s="10"/>
    </row>
    <row r="61" spans="1:7" x14ac:dyDescent="0.25">
      <c r="A61" s="106" t="s">
        <v>29</v>
      </c>
      <c r="B61" s="98" t="s">
        <v>776</v>
      </c>
      <c r="C61" s="106" t="s">
        <v>133</v>
      </c>
      <c r="D61" s="107">
        <v>350</v>
      </c>
      <c r="E61" s="108">
        <v>1450</v>
      </c>
      <c r="F61" s="106">
        <v>507500</v>
      </c>
      <c r="G61" s="10"/>
    </row>
    <row r="62" spans="1:7" ht="75" x14ac:dyDescent="0.25">
      <c r="A62" s="106">
        <v>2</v>
      </c>
      <c r="B62" s="99" t="s">
        <v>806</v>
      </c>
      <c r="C62" s="106" t="s">
        <v>743</v>
      </c>
      <c r="D62" s="107">
        <v>240</v>
      </c>
      <c r="E62" s="108">
        <v>6400</v>
      </c>
      <c r="F62" s="106">
        <v>1536000</v>
      </c>
      <c r="G62" s="10"/>
    </row>
    <row r="63" spans="1:7" ht="45" x14ac:dyDescent="0.25">
      <c r="A63" s="106">
        <v>3</v>
      </c>
      <c r="B63" s="99" t="s">
        <v>807</v>
      </c>
      <c r="C63" s="106" t="s">
        <v>743</v>
      </c>
      <c r="D63" s="107">
        <v>480</v>
      </c>
      <c r="E63" s="108">
        <v>6300</v>
      </c>
      <c r="F63" s="106">
        <v>3024000</v>
      </c>
      <c r="G63" s="10"/>
    </row>
    <row r="64" spans="1:7" ht="60" x14ac:dyDescent="0.25">
      <c r="A64" s="106">
        <v>4</v>
      </c>
      <c r="B64" s="99" t="s">
        <v>808</v>
      </c>
      <c r="C64" s="106" t="s">
        <v>743</v>
      </c>
      <c r="D64" s="107">
        <v>240</v>
      </c>
      <c r="E64" s="108">
        <v>1900</v>
      </c>
      <c r="F64" s="106">
        <v>456000</v>
      </c>
      <c r="G64" s="10" t="s">
        <v>781</v>
      </c>
    </row>
    <row r="65" spans="1:7" ht="125.25" customHeight="1" x14ac:dyDescent="0.25">
      <c r="A65" s="106">
        <v>5</v>
      </c>
      <c r="B65" s="99" t="s">
        <v>809</v>
      </c>
      <c r="C65" s="106" t="s">
        <v>743</v>
      </c>
      <c r="D65" s="107">
        <v>240</v>
      </c>
      <c r="E65" s="108">
        <v>4700</v>
      </c>
      <c r="F65" s="106">
        <v>1128000</v>
      </c>
      <c r="G65" s="10"/>
    </row>
    <row r="66" spans="1:7" ht="90" x14ac:dyDescent="0.25">
      <c r="A66" s="106">
        <v>6</v>
      </c>
      <c r="B66" s="99" t="s">
        <v>810</v>
      </c>
      <c r="C66" s="106" t="s">
        <v>743</v>
      </c>
      <c r="D66" s="107">
        <v>5</v>
      </c>
      <c r="E66" s="108">
        <v>14500</v>
      </c>
      <c r="F66" s="106">
        <v>72500</v>
      </c>
      <c r="G66" s="10"/>
    </row>
    <row r="67" spans="1:7" ht="105" x14ac:dyDescent="0.25">
      <c r="A67" s="106">
        <v>7</v>
      </c>
      <c r="B67" s="99" t="s">
        <v>811</v>
      </c>
      <c r="C67" s="106" t="s">
        <v>118</v>
      </c>
      <c r="D67" s="107">
        <v>3500</v>
      </c>
      <c r="E67" s="108">
        <v>125</v>
      </c>
      <c r="F67" s="106">
        <v>437500</v>
      </c>
      <c r="G67" s="10"/>
    </row>
    <row r="68" spans="1:7" ht="30" x14ac:dyDescent="0.25">
      <c r="A68" s="106">
        <v>8</v>
      </c>
      <c r="B68" s="99" t="s">
        <v>812</v>
      </c>
      <c r="C68" s="106" t="s">
        <v>743</v>
      </c>
      <c r="D68" s="107">
        <v>50</v>
      </c>
      <c r="E68" s="108">
        <v>14500</v>
      </c>
      <c r="F68" s="106">
        <v>725000</v>
      </c>
      <c r="G68" s="10"/>
    </row>
    <row r="69" spans="1:7" ht="75" x14ac:dyDescent="0.25">
      <c r="A69" s="106">
        <v>9</v>
      </c>
      <c r="B69" s="99" t="s">
        <v>813</v>
      </c>
      <c r="C69" s="106"/>
      <c r="D69" s="107"/>
      <c r="E69" s="108"/>
      <c r="F69" s="106"/>
      <c r="G69" s="10" t="s">
        <v>793</v>
      </c>
    </row>
    <row r="70" spans="1:7" x14ac:dyDescent="0.25">
      <c r="A70" s="106" t="s">
        <v>27</v>
      </c>
      <c r="B70" s="98" t="s">
        <v>814</v>
      </c>
      <c r="C70" s="106" t="s">
        <v>743</v>
      </c>
      <c r="D70" s="107">
        <v>50</v>
      </c>
      <c r="E70" s="108">
        <v>12500</v>
      </c>
      <c r="F70" s="106">
        <v>625000</v>
      </c>
      <c r="G70" s="10"/>
    </row>
    <row r="71" spans="1:7" ht="45" x14ac:dyDescent="0.25">
      <c r="A71" s="106">
        <v>10</v>
      </c>
      <c r="B71" s="99" t="s">
        <v>815</v>
      </c>
      <c r="C71" s="106" t="s">
        <v>816</v>
      </c>
      <c r="D71" s="107">
        <v>1</v>
      </c>
      <c r="E71" s="108">
        <v>650</v>
      </c>
      <c r="F71" s="106">
        <f>D71*E71</f>
        <v>650</v>
      </c>
      <c r="G71" s="10" t="s">
        <v>817</v>
      </c>
    </row>
    <row r="72" spans="1:7" x14ac:dyDescent="0.25">
      <c r="A72" s="106" t="s">
        <v>479</v>
      </c>
      <c r="B72" s="98" t="s">
        <v>818</v>
      </c>
      <c r="C72" s="106"/>
      <c r="D72" s="107"/>
      <c r="E72" s="108"/>
      <c r="F72" s="106"/>
      <c r="G72" s="10" t="s">
        <v>819</v>
      </c>
    </row>
    <row r="73" spans="1:7" ht="212.25" customHeight="1" x14ac:dyDescent="0.25">
      <c r="A73" s="109">
        <v>1</v>
      </c>
      <c r="B73" s="99" t="s">
        <v>770</v>
      </c>
      <c r="C73" s="106"/>
      <c r="D73" s="107"/>
      <c r="E73" s="108"/>
      <c r="F73" s="106"/>
      <c r="G73" s="10" t="s">
        <v>820</v>
      </c>
    </row>
    <row r="74" spans="1:7" x14ac:dyDescent="0.25">
      <c r="A74" s="106" t="s">
        <v>27</v>
      </c>
      <c r="B74" s="98" t="s">
        <v>774</v>
      </c>
      <c r="C74" s="106" t="s">
        <v>133</v>
      </c>
      <c r="D74" s="107">
        <v>1984</v>
      </c>
      <c r="E74" s="108">
        <v>3100</v>
      </c>
      <c r="F74" s="106">
        <v>6150400</v>
      </c>
      <c r="G74" s="10"/>
    </row>
    <row r="75" spans="1:7" x14ac:dyDescent="0.25">
      <c r="A75" s="106" t="s">
        <v>29</v>
      </c>
      <c r="B75" s="98" t="s">
        <v>776</v>
      </c>
      <c r="C75" s="106" t="s">
        <v>133</v>
      </c>
      <c r="D75" s="107">
        <v>570</v>
      </c>
      <c r="E75" s="108">
        <v>1450</v>
      </c>
      <c r="F75" s="106">
        <v>826500</v>
      </c>
      <c r="G75" s="10"/>
    </row>
    <row r="76" spans="1:7" ht="75" x14ac:dyDescent="0.25">
      <c r="A76" s="109">
        <v>2</v>
      </c>
      <c r="B76" s="99" t="s">
        <v>789</v>
      </c>
      <c r="C76" s="106"/>
      <c r="D76" s="107"/>
      <c r="E76" s="108"/>
      <c r="F76" s="106"/>
      <c r="G76" s="10" t="s">
        <v>793</v>
      </c>
    </row>
    <row r="77" spans="1:7" x14ac:dyDescent="0.25">
      <c r="A77" s="106" t="s">
        <v>27</v>
      </c>
      <c r="B77" s="98" t="s">
        <v>814</v>
      </c>
      <c r="C77" s="106" t="s">
        <v>743</v>
      </c>
      <c r="D77" s="107">
        <v>53</v>
      </c>
      <c r="E77" s="108">
        <v>12000</v>
      </c>
      <c r="F77" s="106">
        <f>+D77*E77</f>
        <v>636000</v>
      </c>
      <c r="G77" s="106"/>
    </row>
    <row r="78" spans="1:7" ht="75" x14ac:dyDescent="0.25">
      <c r="A78" s="109">
        <v>3</v>
      </c>
      <c r="B78" s="99" t="s">
        <v>806</v>
      </c>
      <c r="C78" s="106" t="s">
        <v>743</v>
      </c>
      <c r="D78" s="107">
        <v>169</v>
      </c>
      <c r="E78" s="108">
        <v>6500</v>
      </c>
      <c r="F78" s="106">
        <v>1098500</v>
      </c>
      <c r="G78" s="10" t="s">
        <v>821</v>
      </c>
    </row>
    <row r="79" spans="1:7" ht="45" x14ac:dyDescent="0.25">
      <c r="A79" s="109">
        <v>4</v>
      </c>
      <c r="B79" s="99" t="s">
        <v>807</v>
      </c>
      <c r="C79" s="106" t="s">
        <v>743</v>
      </c>
      <c r="D79" s="107">
        <v>338</v>
      </c>
      <c r="E79" s="108">
        <v>6900</v>
      </c>
      <c r="F79" s="106">
        <v>2332200</v>
      </c>
      <c r="G79" s="10" t="s">
        <v>822</v>
      </c>
    </row>
    <row r="80" spans="1:7" ht="45" x14ac:dyDescent="0.25">
      <c r="A80" s="109">
        <v>5</v>
      </c>
      <c r="B80" s="99" t="s">
        <v>808</v>
      </c>
      <c r="C80" s="106" t="s">
        <v>743</v>
      </c>
      <c r="D80" s="107">
        <v>169</v>
      </c>
      <c r="E80" s="108">
        <v>2000</v>
      </c>
      <c r="F80" s="106">
        <v>338000</v>
      </c>
      <c r="G80" s="10" t="s">
        <v>821</v>
      </c>
    </row>
    <row r="81" spans="1:7" ht="135" x14ac:dyDescent="0.25">
      <c r="A81" s="109">
        <v>6</v>
      </c>
      <c r="B81" s="99" t="s">
        <v>809</v>
      </c>
      <c r="C81" s="106" t="s">
        <v>743</v>
      </c>
      <c r="D81" s="107">
        <v>169</v>
      </c>
      <c r="E81" s="108">
        <v>4500</v>
      </c>
      <c r="F81" s="106">
        <v>760500</v>
      </c>
      <c r="G81" s="10" t="s">
        <v>823</v>
      </c>
    </row>
    <row r="82" spans="1:7" ht="90" x14ac:dyDescent="0.25">
      <c r="A82" s="106">
        <v>7</v>
      </c>
      <c r="B82" s="99" t="s">
        <v>824</v>
      </c>
      <c r="C82" s="106" t="s">
        <v>743</v>
      </c>
      <c r="D82" s="107">
        <v>170</v>
      </c>
      <c r="E82" s="108">
        <v>7500</v>
      </c>
      <c r="F82" s="106">
        <v>1275000</v>
      </c>
      <c r="G82" s="10" t="s">
        <v>825</v>
      </c>
    </row>
    <row r="83" spans="1:7" ht="90" x14ac:dyDescent="0.25">
      <c r="A83" s="106">
        <v>8</v>
      </c>
      <c r="B83" s="99" t="s">
        <v>810</v>
      </c>
      <c r="C83" s="106" t="s">
        <v>743</v>
      </c>
      <c r="D83" s="107">
        <v>11</v>
      </c>
      <c r="E83" s="108">
        <v>12000</v>
      </c>
      <c r="F83" s="106">
        <v>132000</v>
      </c>
      <c r="G83" s="10" t="s">
        <v>826</v>
      </c>
    </row>
    <row r="84" spans="1:7" ht="45" x14ac:dyDescent="0.25">
      <c r="A84" s="106">
        <v>9</v>
      </c>
      <c r="B84" s="99" t="s">
        <v>827</v>
      </c>
      <c r="C84" s="106" t="s">
        <v>743</v>
      </c>
      <c r="D84" s="107">
        <v>44</v>
      </c>
      <c r="E84" s="108">
        <v>3300</v>
      </c>
      <c r="F84" s="106">
        <v>145200</v>
      </c>
      <c r="G84" s="10" t="s">
        <v>828</v>
      </c>
    </row>
    <row r="85" spans="1:7" ht="60" x14ac:dyDescent="0.25">
      <c r="A85" s="106">
        <v>10</v>
      </c>
      <c r="B85" s="99" t="s">
        <v>792</v>
      </c>
      <c r="C85" s="106"/>
      <c r="D85" s="107"/>
      <c r="E85" s="108"/>
      <c r="F85" s="106"/>
      <c r="G85" s="10"/>
    </row>
    <row r="86" spans="1:7" x14ac:dyDescent="0.25">
      <c r="A86" s="106" t="s">
        <v>27</v>
      </c>
      <c r="B86" s="98" t="s">
        <v>794</v>
      </c>
      <c r="C86" s="106" t="s">
        <v>743</v>
      </c>
      <c r="D86" s="107">
        <v>190</v>
      </c>
      <c r="E86" s="108">
        <v>1200</v>
      </c>
      <c r="F86" s="106">
        <v>228000</v>
      </c>
      <c r="G86" s="10" t="s">
        <v>829</v>
      </c>
    </row>
    <row r="87" spans="1:7" ht="105" x14ac:dyDescent="0.25">
      <c r="A87" s="106">
        <v>11</v>
      </c>
      <c r="B87" s="99" t="s">
        <v>811</v>
      </c>
      <c r="C87" s="106" t="s">
        <v>118</v>
      </c>
      <c r="D87" s="107">
        <v>5950</v>
      </c>
      <c r="E87" s="108">
        <v>125</v>
      </c>
      <c r="F87" s="106">
        <v>743750</v>
      </c>
      <c r="G87" s="10"/>
    </row>
    <row r="88" spans="1:7" x14ac:dyDescent="0.25">
      <c r="A88" s="106" t="s">
        <v>538</v>
      </c>
      <c r="B88" s="98" t="s">
        <v>830</v>
      </c>
      <c r="C88" s="106"/>
      <c r="D88" s="107"/>
      <c r="E88" s="108"/>
      <c r="F88" s="106"/>
      <c r="G88" s="10"/>
    </row>
    <row r="89" spans="1:7" ht="255" x14ac:dyDescent="0.25">
      <c r="A89" s="106">
        <v>1</v>
      </c>
      <c r="B89" s="99" t="s">
        <v>831</v>
      </c>
      <c r="C89" s="106"/>
      <c r="D89" s="107"/>
      <c r="E89" s="108"/>
      <c r="F89" s="106"/>
      <c r="G89" s="10" t="s">
        <v>820</v>
      </c>
    </row>
    <row r="90" spans="1:7" x14ac:dyDescent="0.25">
      <c r="A90" s="106" t="s">
        <v>27</v>
      </c>
      <c r="B90" s="98" t="s">
        <v>832</v>
      </c>
      <c r="C90" s="106" t="s">
        <v>133</v>
      </c>
      <c r="D90" s="107">
        <v>1640</v>
      </c>
      <c r="E90" s="108">
        <v>3100</v>
      </c>
      <c r="F90" s="106">
        <v>5084000</v>
      </c>
      <c r="G90" s="10"/>
    </row>
    <row r="91" spans="1:7" x14ac:dyDescent="0.25">
      <c r="A91" s="106" t="s">
        <v>29</v>
      </c>
      <c r="B91" s="98" t="s">
        <v>790</v>
      </c>
      <c r="C91" s="106" t="s">
        <v>133</v>
      </c>
      <c r="D91" s="107">
        <v>2380</v>
      </c>
      <c r="E91" s="108">
        <v>1750</v>
      </c>
      <c r="F91" s="106">
        <v>4165000</v>
      </c>
      <c r="G91" s="10"/>
    </row>
    <row r="92" spans="1:7" x14ac:dyDescent="0.25">
      <c r="A92" s="106" t="s">
        <v>210</v>
      </c>
      <c r="B92" s="98" t="s">
        <v>833</v>
      </c>
      <c r="C92" s="106" t="s">
        <v>133</v>
      </c>
      <c r="D92" s="107">
        <v>2986</v>
      </c>
      <c r="E92" s="108">
        <v>1450</v>
      </c>
      <c r="F92" s="106">
        <v>4329700</v>
      </c>
      <c r="G92" s="10"/>
    </row>
    <row r="93" spans="1:7" x14ac:dyDescent="0.25">
      <c r="A93" s="106" t="s">
        <v>216</v>
      </c>
      <c r="B93" s="98" t="s">
        <v>834</v>
      </c>
      <c r="C93" s="106" t="s">
        <v>133</v>
      </c>
      <c r="D93" s="107">
        <v>3692</v>
      </c>
      <c r="E93" s="108">
        <v>1050</v>
      </c>
      <c r="F93" s="106">
        <v>3876600</v>
      </c>
      <c r="G93" s="10"/>
    </row>
    <row r="94" spans="1:7" x14ac:dyDescent="0.25">
      <c r="A94" s="106" t="s">
        <v>217</v>
      </c>
      <c r="B94" s="98" t="s">
        <v>835</v>
      </c>
      <c r="C94" s="106" t="s">
        <v>133</v>
      </c>
      <c r="D94" s="107">
        <v>5590</v>
      </c>
      <c r="E94" s="108">
        <v>850</v>
      </c>
      <c r="F94" s="106">
        <v>4751500</v>
      </c>
      <c r="G94" s="10"/>
    </row>
    <row r="95" spans="1:7" x14ac:dyDescent="0.25">
      <c r="A95" s="106" t="s">
        <v>218</v>
      </c>
      <c r="B95" s="98" t="s">
        <v>836</v>
      </c>
      <c r="C95" s="106" t="s">
        <v>133</v>
      </c>
      <c r="D95" s="107">
        <v>4356</v>
      </c>
      <c r="E95" s="108">
        <v>725</v>
      </c>
      <c r="F95" s="106">
        <v>3158100</v>
      </c>
      <c r="G95" s="10"/>
    </row>
    <row r="96" spans="1:7" x14ac:dyDescent="0.25">
      <c r="A96" s="106" t="s">
        <v>219</v>
      </c>
      <c r="B96" s="98" t="s">
        <v>837</v>
      </c>
      <c r="C96" s="106" t="s">
        <v>133</v>
      </c>
      <c r="D96" s="107">
        <v>4586</v>
      </c>
      <c r="E96" s="108">
        <v>625</v>
      </c>
      <c r="F96" s="106">
        <v>2866250</v>
      </c>
      <c r="G96" s="10"/>
    </row>
    <row r="97" spans="1:7" x14ac:dyDescent="0.25">
      <c r="A97" s="106" t="s">
        <v>220</v>
      </c>
      <c r="B97" s="98" t="s">
        <v>838</v>
      </c>
      <c r="C97" s="106" t="s">
        <v>133</v>
      </c>
      <c r="D97" s="107">
        <v>13160</v>
      </c>
      <c r="E97" s="108">
        <v>490</v>
      </c>
      <c r="F97" s="106">
        <v>6448400</v>
      </c>
      <c r="G97" s="10"/>
    </row>
    <row r="98" spans="1:7" ht="75" x14ac:dyDescent="0.25">
      <c r="A98" s="106">
        <v>2</v>
      </c>
      <c r="B98" s="99" t="s">
        <v>789</v>
      </c>
      <c r="C98" s="106"/>
      <c r="D98" s="107"/>
      <c r="E98" s="108"/>
      <c r="F98" s="106"/>
      <c r="G98" s="10" t="s">
        <v>793</v>
      </c>
    </row>
    <row r="99" spans="1:7" x14ac:dyDescent="0.25">
      <c r="A99" s="106" t="s">
        <v>27</v>
      </c>
      <c r="B99" s="98" t="s">
        <v>814</v>
      </c>
      <c r="C99" s="106" t="s">
        <v>743</v>
      </c>
      <c r="D99" s="107">
        <v>36</v>
      </c>
      <c r="E99" s="108">
        <v>9500</v>
      </c>
      <c r="F99" s="106">
        <v>342000</v>
      </c>
      <c r="G99" s="10"/>
    </row>
    <row r="100" spans="1:7" ht="75" x14ac:dyDescent="0.25">
      <c r="A100" s="106">
        <v>3</v>
      </c>
      <c r="B100" s="99" t="s">
        <v>789</v>
      </c>
      <c r="C100" s="106"/>
      <c r="D100" s="107"/>
      <c r="E100" s="108"/>
      <c r="F100" s="106"/>
      <c r="G100" s="10" t="s">
        <v>793</v>
      </c>
    </row>
    <row r="101" spans="1:7" x14ac:dyDescent="0.25">
      <c r="A101" s="106" t="s">
        <v>27</v>
      </c>
      <c r="B101" s="98" t="s">
        <v>839</v>
      </c>
      <c r="C101" s="106" t="s">
        <v>743</v>
      </c>
      <c r="D101" s="107">
        <v>36</v>
      </c>
      <c r="E101" s="108">
        <v>9500</v>
      </c>
      <c r="F101" s="106">
        <v>342000</v>
      </c>
      <c r="G101" s="10"/>
    </row>
    <row r="102" spans="1:7" ht="105" x14ac:dyDescent="0.25">
      <c r="A102" s="106">
        <v>4</v>
      </c>
      <c r="B102" s="99" t="s">
        <v>840</v>
      </c>
      <c r="C102" s="106"/>
      <c r="D102" s="107"/>
      <c r="E102" s="108"/>
      <c r="F102" s="106"/>
      <c r="G102" s="10" t="s">
        <v>841</v>
      </c>
    </row>
    <row r="103" spans="1:7" x14ac:dyDescent="0.25">
      <c r="A103" s="106" t="s">
        <v>27</v>
      </c>
      <c r="B103" s="98" t="s">
        <v>842</v>
      </c>
      <c r="C103" s="106" t="s">
        <v>743</v>
      </c>
      <c r="D103" s="107">
        <v>11300</v>
      </c>
      <c r="E103" s="108">
        <v>410</v>
      </c>
      <c r="F103" s="106">
        <v>4633000</v>
      </c>
      <c r="G103" s="10"/>
    </row>
    <row r="104" spans="1:7" ht="90" x14ac:dyDescent="0.25">
      <c r="A104" s="106">
        <v>5</v>
      </c>
      <c r="B104" s="99" t="s">
        <v>843</v>
      </c>
      <c r="C104" s="106"/>
      <c r="D104" s="107"/>
      <c r="E104" s="108"/>
      <c r="F104" s="106"/>
      <c r="G104" s="10" t="s">
        <v>844</v>
      </c>
    </row>
    <row r="105" spans="1:7" x14ac:dyDescent="0.25">
      <c r="A105" s="106" t="s">
        <v>27</v>
      </c>
      <c r="B105" s="98" t="s">
        <v>845</v>
      </c>
      <c r="C105" s="106" t="s">
        <v>743</v>
      </c>
      <c r="D105" s="107">
        <v>7</v>
      </c>
      <c r="E105" s="108">
        <v>85000</v>
      </c>
      <c r="F105" s="106">
        <v>595000</v>
      </c>
      <c r="G105" s="10"/>
    </row>
    <row r="106" spans="1:7" ht="180" x14ac:dyDescent="0.25">
      <c r="A106" s="106">
        <v>6</v>
      </c>
      <c r="B106" s="99" t="s">
        <v>846</v>
      </c>
      <c r="C106" s="106"/>
      <c r="D106" s="107"/>
      <c r="E106" s="108"/>
      <c r="F106" s="106"/>
      <c r="G106" s="10" t="s">
        <v>847</v>
      </c>
    </row>
    <row r="107" spans="1:7" x14ac:dyDescent="0.25">
      <c r="A107" s="106" t="s">
        <v>27</v>
      </c>
      <c r="B107" s="98" t="s">
        <v>839</v>
      </c>
      <c r="C107" s="106" t="s">
        <v>743</v>
      </c>
      <c r="D107" s="107">
        <v>40</v>
      </c>
      <c r="E107" s="108">
        <v>5500</v>
      </c>
      <c r="F107" s="106">
        <v>220000</v>
      </c>
      <c r="G107" s="10"/>
    </row>
    <row r="108" spans="1:7" ht="45" x14ac:dyDescent="0.25">
      <c r="A108" s="106">
        <v>7</v>
      </c>
      <c r="B108" s="99" t="s">
        <v>827</v>
      </c>
      <c r="C108" s="106" t="s">
        <v>743</v>
      </c>
      <c r="D108" s="107">
        <v>52</v>
      </c>
      <c r="E108" s="108">
        <v>2500</v>
      </c>
      <c r="F108" s="106">
        <v>130000</v>
      </c>
      <c r="G108" s="10" t="s">
        <v>797</v>
      </c>
    </row>
    <row r="109" spans="1:7" ht="60" x14ac:dyDescent="0.25">
      <c r="A109" s="106">
        <v>8</v>
      </c>
      <c r="B109" s="99" t="s">
        <v>792</v>
      </c>
      <c r="C109" s="106"/>
      <c r="D109" s="107"/>
      <c r="E109" s="108"/>
      <c r="F109" s="106"/>
      <c r="G109" s="10" t="s">
        <v>797</v>
      </c>
    </row>
    <row r="110" spans="1:7" x14ac:dyDescent="0.25">
      <c r="A110" s="106" t="s">
        <v>27</v>
      </c>
      <c r="B110" s="98" t="s">
        <v>848</v>
      </c>
      <c r="C110" s="106" t="s">
        <v>743</v>
      </c>
      <c r="D110" s="107">
        <v>40</v>
      </c>
      <c r="E110" s="108">
        <v>5500</v>
      </c>
      <c r="F110" s="106">
        <v>220000</v>
      </c>
      <c r="G110" s="10"/>
    </row>
    <row r="111" spans="1:7" x14ac:dyDescent="0.25">
      <c r="A111" s="106" t="s">
        <v>29</v>
      </c>
      <c r="B111" s="98" t="s">
        <v>849</v>
      </c>
      <c r="C111" s="106" t="s">
        <v>743</v>
      </c>
      <c r="D111" s="107">
        <v>40</v>
      </c>
      <c r="E111" s="108">
        <v>1450</v>
      </c>
      <c r="F111" s="106">
        <v>58000</v>
      </c>
      <c r="G111" s="10"/>
    </row>
    <row r="112" spans="1:7" x14ac:dyDescent="0.25">
      <c r="A112" s="106" t="s">
        <v>850</v>
      </c>
      <c r="B112" s="99" t="s">
        <v>851</v>
      </c>
      <c r="C112" s="106"/>
      <c r="D112" s="107"/>
      <c r="E112" s="108"/>
      <c r="F112" s="106"/>
      <c r="G112" s="10"/>
    </row>
    <row r="113" spans="1:7" ht="105" x14ac:dyDescent="0.25">
      <c r="A113" s="106">
        <v>1</v>
      </c>
      <c r="B113" s="99" t="s">
        <v>852</v>
      </c>
      <c r="C113" s="106"/>
      <c r="D113" s="107"/>
      <c r="E113" s="108"/>
      <c r="F113" s="106"/>
      <c r="G113" s="10" t="s">
        <v>853</v>
      </c>
    </row>
    <row r="114" spans="1:7" x14ac:dyDescent="0.25">
      <c r="A114" s="106"/>
      <c r="B114" s="98" t="s">
        <v>854</v>
      </c>
      <c r="C114" s="106" t="s">
        <v>319</v>
      </c>
      <c r="D114" s="107">
        <v>1</v>
      </c>
      <c r="E114" s="108">
        <v>480000</v>
      </c>
      <c r="F114" s="106">
        <v>480000</v>
      </c>
      <c r="G114" s="10"/>
    </row>
    <row r="115" spans="1:7" x14ac:dyDescent="0.25">
      <c r="A115" s="106"/>
      <c r="B115" s="98" t="s">
        <v>855</v>
      </c>
      <c r="C115" s="106" t="s">
        <v>319</v>
      </c>
      <c r="D115" s="107">
        <v>2</v>
      </c>
      <c r="E115" s="108">
        <v>430000</v>
      </c>
      <c r="F115" s="106">
        <v>860000</v>
      </c>
      <c r="G115" s="10"/>
    </row>
    <row r="116" spans="1:7" x14ac:dyDescent="0.25">
      <c r="A116" s="106"/>
      <c r="B116" s="98" t="s">
        <v>856</v>
      </c>
      <c r="C116" s="106" t="s">
        <v>319</v>
      </c>
      <c r="D116" s="107">
        <v>1</v>
      </c>
      <c r="E116" s="108">
        <v>410000</v>
      </c>
      <c r="F116" s="106">
        <f>D116*E116</f>
        <v>410000</v>
      </c>
      <c r="G116" s="10"/>
    </row>
    <row r="117" spans="1:7" x14ac:dyDescent="0.25">
      <c r="A117" s="106"/>
      <c r="B117" s="98" t="s">
        <v>857</v>
      </c>
      <c r="C117" s="106" t="s">
        <v>319</v>
      </c>
      <c r="D117" s="107">
        <v>4</v>
      </c>
      <c r="E117" s="108">
        <v>350000</v>
      </c>
      <c r="F117" s="106">
        <v>1400000</v>
      </c>
      <c r="G117" s="10"/>
    </row>
    <row r="118" spans="1:7" x14ac:dyDescent="0.25">
      <c r="A118" s="106"/>
      <c r="B118" s="98" t="s">
        <v>858</v>
      </c>
      <c r="C118" s="106" t="s">
        <v>319</v>
      </c>
      <c r="D118" s="107">
        <v>1</v>
      </c>
      <c r="E118" s="108">
        <v>290000</v>
      </c>
      <c r="F118" s="106">
        <v>290000</v>
      </c>
      <c r="G118" s="10"/>
    </row>
    <row r="119" spans="1:7" x14ac:dyDescent="0.25">
      <c r="A119" s="106"/>
      <c r="B119" s="98" t="s">
        <v>859</v>
      </c>
      <c r="C119" s="106" t="s">
        <v>319</v>
      </c>
      <c r="D119" s="107">
        <v>4</v>
      </c>
      <c r="E119" s="108">
        <v>135000</v>
      </c>
      <c r="F119" s="106">
        <v>540000</v>
      </c>
      <c r="G119" s="10"/>
    </row>
    <row r="120" spans="1:7" ht="30" x14ac:dyDescent="0.25">
      <c r="A120" s="106">
        <v>2</v>
      </c>
      <c r="B120" s="99" t="s">
        <v>860</v>
      </c>
      <c r="C120" s="106" t="s">
        <v>319</v>
      </c>
      <c r="D120" s="107">
        <v>96</v>
      </c>
      <c r="E120" s="108">
        <v>5500</v>
      </c>
      <c r="F120" s="106">
        <v>528000</v>
      </c>
      <c r="G120" s="10" t="s">
        <v>853</v>
      </c>
    </row>
    <row r="121" spans="1:7" ht="30" x14ac:dyDescent="0.25">
      <c r="A121" s="106">
        <v>3</v>
      </c>
      <c r="B121" s="99" t="s">
        <v>861</v>
      </c>
      <c r="C121" s="106" t="s">
        <v>319</v>
      </c>
      <c r="D121" s="107">
        <v>96</v>
      </c>
      <c r="E121" s="108">
        <v>5500</v>
      </c>
      <c r="F121" s="106">
        <v>528000</v>
      </c>
      <c r="G121" s="10" t="s">
        <v>853</v>
      </c>
    </row>
    <row r="122" spans="1:7" ht="60" x14ac:dyDescent="0.25">
      <c r="A122" s="106">
        <v>4</v>
      </c>
      <c r="B122" s="99" t="s">
        <v>862</v>
      </c>
      <c r="C122" s="106" t="s">
        <v>319</v>
      </c>
      <c r="D122" s="107">
        <v>4464</v>
      </c>
      <c r="E122" s="108">
        <v>3500</v>
      </c>
      <c r="F122" s="106">
        <v>15624000</v>
      </c>
      <c r="G122" s="10" t="s">
        <v>863</v>
      </c>
    </row>
    <row r="123" spans="1:7" ht="45" x14ac:dyDescent="0.25">
      <c r="A123" s="106">
        <v>5</v>
      </c>
      <c r="B123" s="99" t="s">
        <v>864</v>
      </c>
      <c r="C123" s="106" t="s">
        <v>319</v>
      </c>
      <c r="D123" s="107">
        <v>200</v>
      </c>
      <c r="E123" s="108">
        <v>3500</v>
      </c>
      <c r="F123" s="106">
        <v>700000</v>
      </c>
      <c r="G123" s="10" t="s">
        <v>865</v>
      </c>
    </row>
    <row r="124" spans="1:7" ht="60" x14ac:dyDescent="0.25">
      <c r="A124" s="106">
        <v>6</v>
      </c>
      <c r="B124" s="99" t="s">
        <v>866</v>
      </c>
      <c r="C124" s="106" t="s">
        <v>319</v>
      </c>
      <c r="D124" s="107">
        <v>236</v>
      </c>
      <c r="E124" s="108">
        <v>4200</v>
      </c>
      <c r="F124" s="106">
        <v>991200</v>
      </c>
      <c r="G124" s="10" t="s">
        <v>865</v>
      </c>
    </row>
    <row r="125" spans="1:7" ht="60" x14ac:dyDescent="0.25">
      <c r="A125" s="106">
        <v>7</v>
      </c>
      <c r="B125" s="99" t="s">
        <v>867</v>
      </c>
      <c r="C125" s="106" t="s">
        <v>319</v>
      </c>
      <c r="D125" s="107">
        <v>44</v>
      </c>
      <c r="E125" s="108">
        <v>4500</v>
      </c>
      <c r="F125" s="106">
        <v>198000</v>
      </c>
      <c r="G125" s="10" t="s">
        <v>865</v>
      </c>
    </row>
    <row r="126" spans="1:7" ht="45" x14ac:dyDescent="0.25">
      <c r="A126" s="106">
        <v>8</v>
      </c>
      <c r="B126" s="99" t="s">
        <v>868</v>
      </c>
      <c r="C126" s="106" t="s">
        <v>319</v>
      </c>
      <c r="D126" s="107">
        <v>78</v>
      </c>
      <c r="E126" s="108">
        <v>90000</v>
      </c>
      <c r="F126" s="106">
        <v>7020000</v>
      </c>
      <c r="G126" s="10" t="s">
        <v>869</v>
      </c>
    </row>
    <row r="127" spans="1:7" ht="60" x14ac:dyDescent="0.25">
      <c r="A127" s="106">
        <v>9</v>
      </c>
      <c r="B127" s="99" t="s">
        <v>870</v>
      </c>
      <c r="C127" s="106" t="s">
        <v>133</v>
      </c>
      <c r="D127" s="107">
        <v>37700</v>
      </c>
      <c r="E127" s="108">
        <v>140</v>
      </c>
      <c r="F127" s="106">
        <v>5278000</v>
      </c>
      <c r="G127" s="10" t="s">
        <v>871</v>
      </c>
    </row>
    <row r="128" spans="1:7" x14ac:dyDescent="0.25">
      <c r="A128" s="106" t="s">
        <v>872</v>
      </c>
      <c r="B128" s="98" t="s">
        <v>873</v>
      </c>
      <c r="C128" s="106"/>
      <c r="D128" s="107"/>
      <c r="E128" s="108"/>
      <c r="F128" s="106"/>
      <c r="G128" s="10"/>
    </row>
    <row r="129" spans="1:7" ht="30" x14ac:dyDescent="0.25">
      <c r="A129" s="106">
        <v>1</v>
      </c>
      <c r="B129" s="99" t="s">
        <v>874</v>
      </c>
      <c r="C129" s="106"/>
      <c r="D129" s="107"/>
      <c r="E129" s="108"/>
      <c r="F129" s="106"/>
      <c r="G129" s="10" t="s">
        <v>875</v>
      </c>
    </row>
    <row r="130" spans="1:7" ht="75" x14ac:dyDescent="0.25">
      <c r="A130" s="106" t="s">
        <v>27</v>
      </c>
      <c r="B130" s="99" t="s">
        <v>876</v>
      </c>
      <c r="C130" s="106" t="s">
        <v>319</v>
      </c>
      <c r="D130" s="107">
        <v>191</v>
      </c>
      <c r="E130" s="108">
        <v>7500</v>
      </c>
      <c r="F130" s="106">
        <v>1432500</v>
      </c>
      <c r="G130" s="10"/>
    </row>
    <row r="131" spans="1:7" ht="90" x14ac:dyDescent="0.25">
      <c r="A131" s="106" t="s">
        <v>29</v>
      </c>
      <c r="B131" s="99" t="s">
        <v>877</v>
      </c>
      <c r="C131" s="106" t="s">
        <v>319</v>
      </c>
      <c r="D131" s="107">
        <v>66</v>
      </c>
      <c r="E131" s="108">
        <v>12500</v>
      </c>
      <c r="F131" s="106">
        <v>825000</v>
      </c>
      <c r="G131" s="10"/>
    </row>
    <row r="132" spans="1:7" ht="120" x14ac:dyDescent="0.25">
      <c r="A132" s="106" t="s">
        <v>210</v>
      </c>
      <c r="B132" s="99" t="s">
        <v>878</v>
      </c>
      <c r="C132" s="106" t="s">
        <v>319</v>
      </c>
      <c r="D132" s="107">
        <v>263</v>
      </c>
      <c r="E132" s="108">
        <v>3700</v>
      </c>
      <c r="F132" s="106">
        <v>973100</v>
      </c>
      <c r="G132" s="10"/>
    </row>
    <row r="133" spans="1:7" ht="106.5" customHeight="1" x14ac:dyDescent="0.25">
      <c r="A133" s="106" t="s">
        <v>216</v>
      </c>
      <c r="B133" s="99" t="s">
        <v>879</v>
      </c>
      <c r="C133" s="106" t="s">
        <v>319</v>
      </c>
      <c r="D133" s="107">
        <v>63</v>
      </c>
      <c r="E133" s="108">
        <v>10500</v>
      </c>
      <c r="F133" s="106">
        <v>661500</v>
      </c>
      <c r="G133" s="10"/>
    </row>
    <row r="134" spans="1:7" ht="105" x14ac:dyDescent="0.25">
      <c r="A134" s="106" t="s">
        <v>217</v>
      </c>
      <c r="B134" s="99" t="s">
        <v>880</v>
      </c>
      <c r="C134" s="106" t="s">
        <v>743</v>
      </c>
      <c r="D134" s="107">
        <v>125</v>
      </c>
      <c r="E134" s="108">
        <v>4500</v>
      </c>
      <c r="F134" s="106">
        <v>562500</v>
      </c>
      <c r="G134" s="10"/>
    </row>
    <row r="135" spans="1:7" ht="45" x14ac:dyDescent="0.25">
      <c r="A135" s="106" t="s">
        <v>218</v>
      </c>
      <c r="B135" s="99" t="s">
        <v>881</v>
      </c>
      <c r="C135" s="106" t="s">
        <v>559</v>
      </c>
      <c r="D135" s="107">
        <v>67</v>
      </c>
      <c r="E135" s="108">
        <v>650</v>
      </c>
      <c r="F135" s="106">
        <v>43550</v>
      </c>
      <c r="G135" s="10"/>
    </row>
    <row r="136" spans="1:7" ht="30" x14ac:dyDescent="0.25">
      <c r="A136" s="106" t="s">
        <v>219</v>
      </c>
      <c r="B136" s="99" t="s">
        <v>882</v>
      </c>
      <c r="C136" s="106" t="s">
        <v>559</v>
      </c>
      <c r="D136" s="107">
        <v>67</v>
      </c>
      <c r="E136" s="108">
        <v>2500</v>
      </c>
      <c r="F136" s="106">
        <v>167500</v>
      </c>
      <c r="G136" s="10"/>
    </row>
    <row r="137" spans="1:7" x14ac:dyDescent="0.25">
      <c r="A137" s="106"/>
      <c r="B137" s="98"/>
      <c r="C137" s="106"/>
      <c r="D137" s="107"/>
      <c r="E137" s="108" t="s">
        <v>738</v>
      </c>
      <c r="F137" s="114">
        <f>SUM(F7:F136)</f>
        <v>127951770</v>
      </c>
      <c r="G137" s="10"/>
    </row>
    <row r="139" spans="1:7" x14ac:dyDescent="0.25">
      <c r="F139" s="117">
        <f>F137*15%</f>
        <v>19192765.5</v>
      </c>
    </row>
  </sheetData>
  <mergeCells count="6">
    <mergeCell ref="A2:G2"/>
    <mergeCell ref="A11:A18"/>
    <mergeCell ref="C11:C18"/>
    <mergeCell ref="D11:D18"/>
    <mergeCell ref="E11:E18"/>
    <mergeCell ref="F11:F18"/>
  </mergeCells>
  <pageMargins left="0.51181102362204722" right="0.51181102362204722" top="0.35433070866141736"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Cost Summary</vt:lpstr>
      <vt:lpstr>Civil</vt:lpstr>
      <vt:lpstr>SD</vt:lpstr>
      <vt:lpstr>Gardern</vt:lpstr>
      <vt:lpstr>Sheet1</vt:lpstr>
      <vt:lpstr>furniture</vt:lpstr>
      <vt:lpstr>Kitchen eqp</vt:lpstr>
      <vt:lpstr>HVAC</vt:lpstr>
      <vt:lpstr>Fire</vt:lpstr>
      <vt:lpstr>Plumbing</vt:lpstr>
      <vt:lpstr>Electrical (2)</vt:lpstr>
      <vt:lpstr>Civil!Print_Area</vt:lpstr>
      <vt:lpstr>'Cost Summary'!Print_Area</vt:lpstr>
      <vt:lpstr>'Electrical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2023-04-26T12:32:50Z</dcterms:modified>
</cp:coreProperties>
</file>